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Motorfinansiering\Application\"/>
    </mc:Choice>
  </mc:AlternateContent>
  <xr:revisionPtr revIDLastSave="0" documentId="13_ncr:1_{DDDA6197-70E5-4653-89E8-F5D2EB89F80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8" i="1" l="1"/>
  <c r="F33" i="1" s="1"/>
  <c r="F34" i="1" s="1"/>
  <c r="F35" i="1" s="1"/>
  <c r="F36" i="1" s="1"/>
  <c r="F37" i="1" s="1"/>
  <c r="F38" i="1" s="1"/>
  <c r="F39" i="1" s="1"/>
  <c r="F40" i="1" s="1"/>
  <c r="F41" i="1" s="1"/>
  <c r="F42" i="1" s="1"/>
  <c r="F43" i="1" s="1"/>
  <c r="F44" i="1" s="1"/>
  <c r="F45" i="1" s="1"/>
  <c r="F46" i="1" s="1"/>
  <c r="F47" i="1" s="1"/>
  <c r="F48" i="1" s="1"/>
  <c r="F49" i="1" s="1"/>
  <c r="F50" i="1" s="1"/>
  <c r="F51" i="1" s="1"/>
  <c r="F52" i="1" s="1"/>
  <c r="F53" i="1" s="1"/>
  <c r="F54" i="1" s="1"/>
  <c r="F55" i="1" s="1"/>
  <c r="F56" i="1" s="1"/>
  <c r="F57" i="1" s="1"/>
  <c r="F58" i="1" s="1"/>
  <c r="F59" i="1" s="1"/>
  <c r="F60" i="1" s="1"/>
  <c r="F61" i="1" s="1"/>
  <c r="F62" i="1" s="1"/>
  <c r="F63" i="1" s="1"/>
  <c r="F64" i="1" s="1"/>
  <c r="F65" i="1" s="1"/>
  <c r="F66" i="1" s="1"/>
  <c r="F67" i="1" s="1"/>
  <c r="F68" i="1" s="1"/>
  <c r="F69" i="1" s="1"/>
  <c r="F70" i="1" s="1"/>
  <c r="F71" i="1" s="1"/>
  <c r="F72" i="1" s="1"/>
  <c r="F73" i="1" s="1"/>
  <c r="F74" i="1" s="1"/>
  <c r="F75" i="1" s="1"/>
  <c r="F76" i="1" s="1"/>
  <c r="F77" i="1" s="1"/>
  <c r="F78" i="1" s="1"/>
  <c r="F79" i="1" s="1"/>
  <c r="F80" i="1" s="1"/>
  <c r="F81" i="1" s="1"/>
  <c r="F82" i="1" s="1"/>
  <c r="F83" i="1" s="1"/>
  <c r="F84" i="1" s="1"/>
  <c r="F85" i="1" s="1"/>
  <c r="F86" i="1" s="1"/>
  <c r="F87" i="1" s="1"/>
  <c r="F88" i="1" s="1"/>
  <c r="F89" i="1" s="1"/>
  <c r="F90" i="1" s="1"/>
  <c r="F91" i="1" s="1"/>
  <c r="F92" i="1" s="1"/>
  <c r="F93" i="1" s="1"/>
  <c r="F94" i="1" s="1"/>
  <c r="F95" i="1" s="1"/>
  <c r="F96" i="1" s="1"/>
  <c r="F97" i="1" s="1"/>
  <c r="F98" i="1" s="1"/>
  <c r="F99" i="1" s="1"/>
  <c r="F100" i="1" s="1"/>
  <c r="F101" i="1" s="1"/>
  <c r="F102" i="1" s="1"/>
  <c r="F103" i="1" s="1"/>
  <c r="F104" i="1" s="1"/>
  <c r="E8" i="1"/>
  <c r="F9" i="1"/>
  <c r="E14" i="1" s="1"/>
  <c r="H26" i="1"/>
  <c r="H27" i="1"/>
  <c r="H29" i="1"/>
  <c r="Q32" i="1"/>
  <c r="L33" i="1"/>
  <c r="L34" i="1" s="1"/>
  <c r="L35" i="1" s="1"/>
  <c r="L36" i="1" s="1"/>
  <c r="L37" i="1" s="1"/>
  <c r="L38" i="1" s="1"/>
  <c r="L39" i="1" s="1"/>
  <c r="L40" i="1" s="1"/>
  <c r="L41" i="1" s="1"/>
  <c r="L42" i="1" s="1"/>
  <c r="L43" i="1" s="1"/>
  <c r="L44" i="1" s="1"/>
  <c r="L45" i="1" s="1"/>
  <c r="L46" i="1" s="1"/>
  <c r="L47" i="1" s="1"/>
  <c r="L48" i="1" s="1"/>
  <c r="L49" i="1" s="1"/>
  <c r="L50" i="1" s="1"/>
  <c r="L51" i="1" s="1"/>
  <c r="L52" i="1" s="1"/>
  <c r="L53" i="1" s="1"/>
  <c r="L54" i="1" s="1"/>
  <c r="L55" i="1" s="1"/>
  <c r="L56" i="1" s="1"/>
  <c r="L57" i="1" s="1"/>
  <c r="L58" i="1" s="1"/>
  <c r="L59" i="1" s="1"/>
  <c r="L60" i="1" s="1"/>
  <c r="L61" i="1" s="1"/>
  <c r="L62" i="1" s="1"/>
  <c r="L63" i="1" s="1"/>
  <c r="L64" i="1" s="1"/>
  <c r="L65" i="1" s="1"/>
  <c r="L66" i="1" s="1"/>
  <c r="L67" i="1" s="1"/>
  <c r="L68" i="1" s="1"/>
  <c r="L69" i="1" s="1"/>
  <c r="L70" i="1" s="1"/>
  <c r="L71" i="1" s="1"/>
  <c r="L72" i="1" s="1"/>
  <c r="L73" i="1" s="1"/>
  <c r="L74" i="1" s="1"/>
  <c r="L75" i="1" s="1"/>
  <c r="L76" i="1" s="1"/>
  <c r="L77" i="1" s="1"/>
  <c r="L78" i="1" s="1"/>
  <c r="L79" i="1" s="1"/>
  <c r="L80" i="1" s="1"/>
  <c r="L81" i="1" s="1"/>
  <c r="L82" i="1" s="1"/>
  <c r="L83" i="1" s="1"/>
  <c r="L84" i="1" s="1"/>
  <c r="L85" i="1" s="1"/>
  <c r="L86" i="1" s="1"/>
  <c r="L87" i="1" s="1"/>
  <c r="L88" i="1" s="1"/>
  <c r="L89" i="1" s="1"/>
  <c r="L90" i="1" s="1"/>
  <c r="L91" i="1" s="1"/>
  <c r="L92" i="1" s="1"/>
  <c r="L93" i="1" s="1"/>
  <c r="L94" i="1" s="1"/>
  <c r="L95" i="1" s="1"/>
  <c r="L96" i="1" s="1"/>
  <c r="L97" i="1" s="1"/>
  <c r="L98" i="1" s="1"/>
  <c r="L99" i="1" s="1"/>
  <c r="L100" i="1" s="1"/>
  <c r="L101" i="1" s="1"/>
  <c r="L102" i="1" s="1"/>
  <c r="L103" i="1" s="1"/>
  <c r="L104" i="1" s="1"/>
  <c r="B34" i="1"/>
  <c r="Q34" i="1"/>
  <c r="Q35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B3" i="1" l="1"/>
  <c r="F17" i="1" s="1"/>
  <c r="G33" i="1"/>
  <c r="K33" i="1" s="1"/>
  <c r="D33" i="1"/>
  <c r="H33" i="1" l="1"/>
  <c r="J33" i="1" s="1"/>
  <c r="E11" i="1"/>
  <c r="E18" i="1"/>
  <c r="E19" i="1" s="1"/>
  <c r="F19" i="1" s="1"/>
  <c r="F20" i="1" s="1"/>
  <c r="F22" i="1" s="1"/>
  <c r="I9" i="1" s="1"/>
  <c r="I33" i="1" l="1"/>
  <c r="D34" i="1" s="1"/>
  <c r="E33" i="1"/>
  <c r="C33" i="1" s="1"/>
  <c r="G34" i="1" l="1"/>
  <c r="K34" i="1" s="1"/>
  <c r="H34" i="1" l="1"/>
  <c r="E34" i="1" s="1"/>
  <c r="C34" i="1" s="1"/>
  <c r="J34" i="1" l="1"/>
  <c r="I34" i="1"/>
  <c r="D35" i="1" s="1"/>
  <c r="G35" i="1" l="1"/>
  <c r="H35" i="1" s="1"/>
  <c r="E35" i="1" s="1"/>
  <c r="C35" i="1" s="1"/>
  <c r="K35" i="1" l="1"/>
  <c r="J35" i="1"/>
  <c r="I35" i="1"/>
  <c r="G36" i="1" s="1"/>
  <c r="D36" i="1" l="1"/>
  <c r="H36" i="1" s="1"/>
  <c r="E36" i="1" s="1"/>
  <c r="C36" i="1" s="1"/>
  <c r="K36" i="1"/>
  <c r="I36" i="1" l="1"/>
  <c r="J36" i="1"/>
  <c r="D37" i="1" l="1"/>
  <c r="G37" i="1"/>
  <c r="K37" i="1" l="1"/>
  <c r="H37" i="1"/>
  <c r="J37" i="1" l="1"/>
  <c r="I37" i="1"/>
  <c r="E37" i="1"/>
  <c r="C37" i="1" s="1"/>
  <c r="G38" i="1" l="1"/>
  <c r="D38" i="1"/>
  <c r="H38" i="1" l="1"/>
  <c r="E38" i="1" s="1"/>
  <c r="C38" i="1" s="1"/>
  <c r="K38" i="1"/>
  <c r="I38" i="1" l="1"/>
  <c r="J38" i="1"/>
  <c r="D39" i="1" l="1"/>
  <c r="G39" i="1"/>
  <c r="H39" i="1" l="1"/>
  <c r="E39" i="1" s="1"/>
  <c r="C39" i="1" s="1"/>
  <c r="K39" i="1"/>
  <c r="J39" i="1" l="1"/>
  <c r="I39" i="1"/>
  <c r="D40" i="1" l="1"/>
  <c r="G40" i="1"/>
  <c r="K40" i="1" l="1"/>
  <c r="H40" i="1"/>
  <c r="I40" i="1" l="1"/>
  <c r="J40" i="1"/>
  <c r="E40" i="1"/>
  <c r="C40" i="1" s="1"/>
  <c r="D41" i="1" l="1"/>
  <c r="G41" i="1"/>
  <c r="K41" i="1" l="1"/>
  <c r="H41" i="1"/>
  <c r="E41" i="1" s="1"/>
  <c r="C41" i="1" s="1"/>
  <c r="J41" i="1" l="1"/>
  <c r="I41" i="1"/>
  <c r="D42" i="1" l="1"/>
  <c r="G42" i="1"/>
  <c r="H42" i="1" l="1"/>
  <c r="K42" i="1"/>
  <c r="J42" i="1" l="1"/>
  <c r="I42" i="1"/>
  <c r="E42" i="1"/>
  <c r="C42" i="1" s="1"/>
  <c r="D43" i="1" l="1"/>
  <c r="G43" i="1"/>
  <c r="K43" i="1" l="1"/>
  <c r="H43" i="1"/>
  <c r="J43" i="1" l="1"/>
  <c r="I43" i="1"/>
  <c r="E43" i="1"/>
  <c r="C43" i="1" s="1"/>
  <c r="D44" i="1" l="1"/>
  <c r="G44" i="1"/>
  <c r="H44" i="1" l="1"/>
  <c r="E44" i="1" s="1"/>
  <c r="C44" i="1" s="1"/>
  <c r="K44" i="1"/>
  <c r="J44" i="1" l="1"/>
  <c r="I44" i="1"/>
  <c r="D45" i="1" l="1"/>
  <c r="G45" i="1"/>
  <c r="K45" i="1" l="1"/>
  <c r="H45" i="1"/>
  <c r="J45" i="1" l="1"/>
  <c r="I45" i="1"/>
  <c r="E45" i="1"/>
  <c r="C45" i="1" s="1"/>
  <c r="D46" i="1" l="1"/>
  <c r="G46" i="1"/>
  <c r="K46" i="1" l="1"/>
  <c r="H46" i="1"/>
  <c r="I46" i="1" l="1"/>
  <c r="J46" i="1"/>
  <c r="E46" i="1"/>
  <c r="C46" i="1" s="1"/>
  <c r="D47" i="1" l="1"/>
  <c r="G47" i="1"/>
  <c r="K47" i="1" l="1"/>
  <c r="H47" i="1"/>
  <c r="J47" i="1" l="1"/>
  <c r="I47" i="1"/>
  <c r="E47" i="1"/>
  <c r="C47" i="1" s="1"/>
  <c r="D48" i="1" l="1"/>
  <c r="G48" i="1"/>
  <c r="H48" i="1" l="1"/>
  <c r="K48" i="1"/>
  <c r="I48" i="1" l="1"/>
  <c r="J48" i="1"/>
  <c r="E48" i="1"/>
  <c r="C48" i="1" s="1"/>
  <c r="D49" i="1" l="1"/>
  <c r="G49" i="1"/>
  <c r="H49" i="1" l="1"/>
  <c r="E49" i="1" s="1"/>
  <c r="C49" i="1" s="1"/>
  <c r="K49" i="1"/>
  <c r="I49" i="1" l="1"/>
  <c r="J49" i="1"/>
  <c r="G50" i="1" l="1"/>
  <c r="D50" i="1"/>
  <c r="H50" i="1" l="1"/>
  <c r="K50" i="1"/>
  <c r="J50" i="1" l="1"/>
  <c r="I50" i="1"/>
  <c r="E50" i="1"/>
  <c r="C50" i="1" s="1"/>
  <c r="D51" i="1" l="1"/>
  <c r="G51" i="1"/>
  <c r="H51" i="1" l="1"/>
  <c r="E51" i="1" s="1"/>
  <c r="C51" i="1" s="1"/>
  <c r="K51" i="1"/>
  <c r="J51" i="1" l="1"/>
  <c r="I51" i="1"/>
  <c r="D52" i="1" l="1"/>
  <c r="G52" i="1"/>
  <c r="H52" i="1" l="1"/>
  <c r="E52" i="1" s="1"/>
  <c r="C52" i="1" s="1"/>
  <c r="K52" i="1"/>
  <c r="I52" i="1" l="1"/>
  <c r="J52" i="1"/>
  <c r="G53" i="1" l="1"/>
  <c r="D53" i="1"/>
  <c r="H53" i="1" l="1"/>
  <c r="E53" i="1" s="1"/>
  <c r="C53" i="1" s="1"/>
  <c r="K53" i="1"/>
  <c r="I53" i="1" l="1"/>
  <c r="J53" i="1"/>
  <c r="G54" i="1" l="1"/>
  <c r="D54" i="1"/>
  <c r="H54" i="1" l="1"/>
  <c r="E54" i="1" s="1"/>
  <c r="C54" i="1" s="1"/>
  <c r="K54" i="1"/>
  <c r="J54" i="1" l="1"/>
  <c r="I54" i="1"/>
  <c r="D55" i="1" l="1"/>
  <c r="G55" i="1"/>
  <c r="K55" i="1" l="1"/>
  <c r="H55" i="1"/>
  <c r="I55" i="1" l="1"/>
  <c r="J55" i="1"/>
  <c r="E55" i="1"/>
  <c r="C55" i="1" s="1"/>
  <c r="D56" i="1" l="1"/>
  <c r="G56" i="1"/>
  <c r="K56" i="1" l="1"/>
  <c r="H56" i="1"/>
  <c r="J56" i="1" l="1"/>
  <c r="I56" i="1"/>
  <c r="E56" i="1"/>
  <c r="C56" i="1" s="1"/>
  <c r="D57" i="1" l="1"/>
  <c r="G57" i="1"/>
  <c r="K57" i="1" l="1"/>
  <c r="H57" i="1"/>
  <c r="I57" i="1" l="1"/>
  <c r="J57" i="1"/>
  <c r="E57" i="1"/>
  <c r="C57" i="1" s="1"/>
  <c r="G58" i="1" l="1"/>
  <c r="D58" i="1"/>
  <c r="H58" i="1" l="1"/>
  <c r="E58" i="1" s="1"/>
  <c r="C58" i="1" s="1"/>
  <c r="K58" i="1"/>
  <c r="J58" i="1" l="1"/>
  <c r="I58" i="1"/>
  <c r="D59" i="1" l="1"/>
  <c r="G59" i="1"/>
  <c r="H59" i="1" l="1"/>
  <c r="E59" i="1" s="1"/>
  <c r="C59" i="1" s="1"/>
  <c r="K59" i="1"/>
  <c r="J59" i="1" l="1"/>
  <c r="I59" i="1"/>
  <c r="D60" i="1" l="1"/>
  <c r="G60" i="1"/>
  <c r="K60" i="1" l="1"/>
  <c r="H60" i="1"/>
  <c r="I60" i="1" l="1"/>
  <c r="J60" i="1"/>
  <c r="E60" i="1"/>
  <c r="C60" i="1" s="1"/>
  <c r="G61" i="1" l="1"/>
  <c r="D61" i="1"/>
  <c r="H61" i="1" l="1"/>
  <c r="E61" i="1" s="1"/>
  <c r="C61" i="1" s="1"/>
  <c r="K61" i="1"/>
  <c r="J61" i="1" l="1"/>
  <c r="I61" i="1"/>
  <c r="G62" i="1" l="1"/>
  <c r="D62" i="1"/>
  <c r="H62" i="1" l="1"/>
  <c r="E62" i="1" s="1"/>
  <c r="C62" i="1" s="1"/>
  <c r="K62" i="1"/>
  <c r="I62" i="1" l="1"/>
  <c r="J62" i="1"/>
  <c r="D63" i="1" l="1"/>
  <c r="G63" i="1"/>
  <c r="K63" i="1" l="1"/>
  <c r="H63" i="1"/>
  <c r="J63" i="1" l="1"/>
  <c r="I63" i="1"/>
  <c r="E63" i="1"/>
  <c r="C63" i="1" s="1"/>
  <c r="D64" i="1" l="1"/>
  <c r="G64" i="1"/>
  <c r="H64" i="1" l="1"/>
  <c r="E64" i="1" s="1"/>
  <c r="C64" i="1" s="1"/>
  <c r="K64" i="1"/>
  <c r="I64" i="1" l="1"/>
  <c r="J64" i="1"/>
  <c r="D65" i="1" l="1"/>
  <c r="G65" i="1"/>
  <c r="H65" i="1" l="1"/>
  <c r="E65" i="1" s="1"/>
  <c r="C65" i="1" s="1"/>
  <c r="K65" i="1"/>
  <c r="I65" i="1" l="1"/>
  <c r="J65" i="1"/>
  <c r="G66" i="1" l="1"/>
  <c r="D66" i="1"/>
  <c r="H66" i="1" l="1"/>
  <c r="E66" i="1" s="1"/>
  <c r="C66" i="1" s="1"/>
  <c r="K66" i="1"/>
  <c r="J66" i="1" l="1"/>
  <c r="I66" i="1"/>
  <c r="D67" i="1" l="1"/>
  <c r="G67" i="1"/>
  <c r="K67" i="1" l="1"/>
  <c r="H67" i="1"/>
  <c r="I67" i="1" l="1"/>
  <c r="J67" i="1"/>
  <c r="E67" i="1"/>
  <c r="C67" i="1" s="1"/>
  <c r="G68" i="1" l="1"/>
  <c r="D68" i="1"/>
  <c r="H68" i="1" l="1"/>
  <c r="E68" i="1" s="1"/>
  <c r="C68" i="1" s="1"/>
  <c r="K68" i="1"/>
  <c r="J68" i="1" l="1"/>
  <c r="I68" i="1"/>
  <c r="D69" i="1" l="1"/>
  <c r="G69" i="1"/>
  <c r="K69" i="1" l="1"/>
  <c r="H69" i="1"/>
  <c r="J69" i="1" l="1"/>
  <c r="I69" i="1"/>
  <c r="E69" i="1"/>
  <c r="C69" i="1" s="1"/>
  <c r="G70" i="1" l="1"/>
  <c r="D70" i="1"/>
  <c r="H70" i="1" l="1"/>
  <c r="E70" i="1" s="1"/>
  <c r="C70" i="1" s="1"/>
  <c r="K70" i="1"/>
  <c r="I70" i="1" l="1"/>
  <c r="J70" i="1"/>
  <c r="D71" i="1" l="1"/>
  <c r="G71" i="1"/>
  <c r="H71" i="1" l="1"/>
  <c r="E71" i="1" s="1"/>
  <c r="C71" i="1" s="1"/>
  <c r="K71" i="1"/>
  <c r="J71" i="1" l="1"/>
  <c r="I71" i="1"/>
  <c r="G72" i="1" l="1"/>
  <c r="D72" i="1"/>
  <c r="H72" i="1" l="1"/>
  <c r="E72" i="1" s="1"/>
  <c r="C72" i="1" s="1"/>
  <c r="K72" i="1"/>
  <c r="I72" i="1" l="1"/>
  <c r="J72" i="1"/>
  <c r="D73" i="1" l="1"/>
  <c r="G73" i="1"/>
  <c r="K73" i="1" l="1"/>
  <c r="H73" i="1"/>
  <c r="J73" i="1" l="1"/>
  <c r="I73" i="1"/>
  <c r="E73" i="1"/>
  <c r="C73" i="1" s="1"/>
  <c r="G74" i="1" l="1"/>
  <c r="D74" i="1"/>
  <c r="H74" i="1" l="1"/>
  <c r="E74" i="1" s="1"/>
  <c r="C74" i="1" s="1"/>
  <c r="K74" i="1"/>
  <c r="I74" i="1" l="1"/>
  <c r="J74" i="1"/>
  <c r="D75" i="1" l="1"/>
  <c r="G75" i="1"/>
  <c r="H75" i="1" l="1"/>
  <c r="E75" i="1" s="1"/>
  <c r="C75" i="1" s="1"/>
  <c r="K75" i="1"/>
  <c r="J75" i="1" l="1"/>
  <c r="I75" i="1"/>
  <c r="G76" i="1" l="1"/>
  <c r="D76" i="1"/>
  <c r="H76" i="1" l="1"/>
  <c r="E76" i="1" s="1"/>
  <c r="C76" i="1" s="1"/>
  <c r="K76" i="1"/>
  <c r="I76" i="1" l="1"/>
  <c r="J76" i="1"/>
  <c r="D77" i="1" l="1"/>
  <c r="G77" i="1"/>
  <c r="K77" i="1" l="1"/>
  <c r="H77" i="1"/>
  <c r="J77" i="1" l="1"/>
  <c r="I77" i="1"/>
  <c r="E77" i="1"/>
  <c r="C77" i="1" s="1"/>
  <c r="G78" i="1" l="1"/>
  <c r="D78" i="1"/>
  <c r="K78" i="1" l="1"/>
  <c r="H78" i="1"/>
  <c r="I78" i="1" l="1"/>
  <c r="J78" i="1"/>
  <c r="E78" i="1"/>
  <c r="C78" i="1" s="1"/>
  <c r="D79" i="1" l="1"/>
  <c r="G79" i="1"/>
  <c r="K79" i="1" l="1"/>
  <c r="H79" i="1"/>
  <c r="J79" i="1" l="1"/>
  <c r="I79" i="1"/>
  <c r="E79" i="1"/>
  <c r="C79" i="1" s="1"/>
  <c r="G80" i="1" l="1"/>
  <c r="D80" i="1"/>
  <c r="H80" i="1" l="1"/>
  <c r="E80" i="1" s="1"/>
  <c r="C80" i="1" s="1"/>
  <c r="K80" i="1"/>
  <c r="I80" i="1" l="1"/>
  <c r="J80" i="1"/>
  <c r="D81" i="1" l="1"/>
  <c r="G81" i="1"/>
  <c r="K81" i="1" l="1"/>
  <c r="H81" i="1"/>
  <c r="I81" i="1" l="1"/>
  <c r="J81" i="1"/>
  <c r="E81" i="1"/>
  <c r="C81" i="1" s="1"/>
  <c r="G82" i="1" l="1"/>
  <c r="D82" i="1"/>
  <c r="K82" i="1" l="1"/>
  <c r="H82" i="1"/>
  <c r="J82" i="1" l="1"/>
  <c r="I82" i="1"/>
  <c r="E82" i="1"/>
  <c r="C82" i="1" s="1"/>
  <c r="D83" i="1" l="1"/>
  <c r="G83" i="1"/>
  <c r="H83" i="1" l="1"/>
  <c r="E83" i="1" s="1"/>
  <c r="C83" i="1" s="1"/>
  <c r="K83" i="1"/>
  <c r="I83" i="1" l="1"/>
  <c r="J83" i="1"/>
  <c r="G84" i="1" l="1"/>
  <c r="D84" i="1"/>
  <c r="H84" i="1" l="1"/>
  <c r="E84" i="1" s="1"/>
  <c r="C84" i="1" s="1"/>
  <c r="K84" i="1"/>
  <c r="J84" i="1" l="1"/>
  <c r="I84" i="1"/>
  <c r="D85" i="1" l="1"/>
  <c r="G85" i="1"/>
  <c r="K85" i="1" l="1"/>
  <c r="H85" i="1"/>
  <c r="I85" i="1" l="1"/>
  <c r="J85" i="1"/>
  <c r="E85" i="1"/>
  <c r="C85" i="1" s="1"/>
  <c r="D86" i="1" l="1"/>
  <c r="G86" i="1"/>
  <c r="K86" i="1" l="1"/>
  <c r="H86" i="1"/>
  <c r="J86" i="1" l="1"/>
  <c r="I86" i="1"/>
  <c r="E86" i="1"/>
  <c r="C86" i="1" s="1"/>
  <c r="D87" i="1" l="1"/>
  <c r="G87" i="1"/>
  <c r="H87" i="1" l="1"/>
  <c r="E87" i="1" s="1"/>
  <c r="C87" i="1" s="1"/>
  <c r="K87" i="1"/>
  <c r="I87" i="1" l="1"/>
  <c r="J87" i="1"/>
  <c r="G88" i="1" l="1"/>
  <c r="D88" i="1"/>
  <c r="H88" i="1" l="1"/>
  <c r="E88" i="1" s="1"/>
  <c r="C88" i="1" s="1"/>
  <c r="K88" i="1"/>
  <c r="J88" i="1" l="1"/>
  <c r="I88" i="1"/>
  <c r="D89" i="1" l="1"/>
  <c r="G89" i="1"/>
  <c r="K89" i="1" l="1"/>
  <c r="H89" i="1"/>
  <c r="J89" i="1" l="1"/>
  <c r="I89" i="1"/>
  <c r="E89" i="1"/>
  <c r="C89" i="1" s="1"/>
  <c r="G90" i="1" l="1"/>
  <c r="D90" i="1"/>
  <c r="H90" i="1" l="1"/>
  <c r="E90" i="1" s="1"/>
  <c r="C90" i="1" s="1"/>
  <c r="K90" i="1"/>
  <c r="I90" i="1" l="1"/>
  <c r="J90" i="1"/>
  <c r="G91" i="1" l="1"/>
  <c r="D91" i="1"/>
  <c r="H91" i="1" l="1"/>
  <c r="E91" i="1" s="1"/>
  <c r="C91" i="1" s="1"/>
  <c r="K91" i="1"/>
  <c r="J91" i="1" l="1"/>
  <c r="I91" i="1"/>
  <c r="D92" i="1" l="1"/>
  <c r="G92" i="1"/>
  <c r="H92" i="1" l="1"/>
  <c r="E92" i="1" s="1"/>
  <c r="C92" i="1" s="1"/>
  <c r="K92" i="1"/>
  <c r="I92" i="1" l="1"/>
  <c r="J92" i="1"/>
  <c r="D93" i="1" l="1"/>
  <c r="G93" i="1"/>
  <c r="K93" i="1" l="1"/>
  <c r="H93" i="1"/>
  <c r="J93" i="1" l="1"/>
  <c r="I93" i="1"/>
  <c r="E93" i="1"/>
  <c r="C93" i="1" s="1"/>
  <c r="D94" i="1" l="1"/>
  <c r="G94" i="1"/>
  <c r="K94" i="1" l="1"/>
  <c r="H94" i="1"/>
  <c r="I94" i="1" l="1"/>
  <c r="J94" i="1"/>
  <c r="E94" i="1"/>
  <c r="C94" i="1" s="1"/>
  <c r="D95" i="1" l="1"/>
  <c r="G95" i="1"/>
  <c r="K95" i="1" l="1"/>
  <c r="H95" i="1"/>
  <c r="J95" i="1" l="1"/>
  <c r="I95" i="1"/>
  <c r="E95" i="1"/>
  <c r="C95" i="1" s="1"/>
  <c r="D96" i="1" l="1"/>
  <c r="G96" i="1"/>
  <c r="K96" i="1" l="1"/>
  <c r="H96" i="1"/>
  <c r="I96" i="1" l="1"/>
  <c r="J96" i="1"/>
  <c r="E96" i="1"/>
  <c r="C96" i="1" s="1"/>
  <c r="D97" i="1" l="1"/>
  <c r="G97" i="1"/>
  <c r="K97" i="1" l="1"/>
  <c r="H97" i="1"/>
  <c r="J97" i="1" l="1"/>
  <c r="I97" i="1"/>
  <c r="E97" i="1"/>
  <c r="C97" i="1" s="1"/>
  <c r="G98" i="1" l="1"/>
  <c r="D98" i="1"/>
  <c r="H98" i="1" l="1"/>
  <c r="E98" i="1" s="1"/>
  <c r="C98" i="1" s="1"/>
  <c r="K98" i="1"/>
  <c r="J98" i="1" l="1"/>
  <c r="I98" i="1"/>
  <c r="D99" i="1" l="1"/>
  <c r="G99" i="1"/>
  <c r="K99" i="1" l="1"/>
  <c r="H99" i="1"/>
  <c r="J99" i="1" l="1"/>
  <c r="I99" i="1"/>
  <c r="E99" i="1"/>
  <c r="C99" i="1" s="1"/>
  <c r="D100" i="1" l="1"/>
  <c r="G100" i="1"/>
  <c r="K100" i="1" l="1"/>
  <c r="H100" i="1"/>
  <c r="J100" i="1" l="1"/>
  <c r="I100" i="1"/>
  <c r="E100" i="1"/>
  <c r="C100" i="1" s="1"/>
  <c r="G101" i="1" l="1"/>
  <c r="D101" i="1"/>
  <c r="H101" i="1" l="1"/>
  <c r="E101" i="1" s="1"/>
  <c r="C101" i="1" s="1"/>
  <c r="K101" i="1"/>
  <c r="I101" i="1" l="1"/>
  <c r="J101" i="1"/>
  <c r="G102" i="1" l="1"/>
  <c r="D102" i="1"/>
  <c r="H102" i="1" l="1"/>
  <c r="E102" i="1" s="1"/>
  <c r="C102" i="1" s="1"/>
  <c r="K102" i="1"/>
  <c r="J102" i="1" l="1"/>
  <c r="I102" i="1"/>
  <c r="G103" i="1" l="1"/>
  <c r="D103" i="1"/>
  <c r="H103" i="1" l="1"/>
  <c r="E103" i="1" s="1"/>
  <c r="C103" i="1" s="1"/>
  <c r="K103" i="1"/>
  <c r="I103" i="1" l="1"/>
  <c r="J103" i="1"/>
  <c r="D104" i="1" l="1"/>
  <c r="G104" i="1"/>
  <c r="G105" i="1" l="1"/>
  <c r="K104" i="1"/>
  <c r="H104" i="1"/>
  <c r="H105" i="1" l="1"/>
  <c r="J104" i="1"/>
  <c r="I104" i="1"/>
  <c r="E104" i="1"/>
  <c r="E105" i="1" l="1"/>
  <c r="E107" i="1" s="1"/>
  <c r="I22" i="1" s="1"/>
  <c r="C104" i="1"/>
</calcChain>
</file>

<file path=xl/sharedStrings.xml><?xml version="1.0" encoding="utf-8"?>
<sst xmlns="http://schemas.openxmlformats.org/spreadsheetml/2006/main" count="79" uniqueCount="58">
  <si>
    <t>AMORTISATION TABLE</t>
  </si>
  <si>
    <t xml:space="preserve"> Loan amount:</t>
  </si>
  <si>
    <t xml:space="preserve">              Term:</t>
  </si>
  <si>
    <t>months</t>
  </si>
  <si>
    <t xml:space="preserve">  Interest rate:</t>
  </si>
  <si>
    <t xml:space="preserve">               Levy:</t>
  </si>
  <si>
    <t>% of monthly instalment</t>
  </si>
  <si>
    <t>MONTH</t>
  </si>
  <si>
    <t>INSTALMENT+</t>
  </si>
  <si>
    <t xml:space="preserve"> </t>
  </si>
  <si>
    <t>CAPITAL</t>
  </si>
  <si>
    <t xml:space="preserve">CAPITAL </t>
  </si>
  <si>
    <t>INTEREST</t>
  </si>
  <si>
    <t>END</t>
  </si>
  <si>
    <t>INSTALMENT</t>
  </si>
  <si>
    <t>REDEMPTION</t>
  </si>
  <si>
    <t>OUTSTANDING</t>
  </si>
  <si>
    <t>REDEEMED</t>
  </si>
  <si>
    <t>-</t>
  </si>
  <si>
    <t>%</t>
  </si>
  <si>
    <t>LEVY</t>
  </si>
  <si>
    <t>Finansieringskoste              =</t>
  </si>
  <si>
    <t xml:space="preserve">% p. y on </t>
  </si>
  <si>
    <t>RATE</t>
  </si>
  <si>
    <t>PAYMENT</t>
  </si>
  <si>
    <t>DATE</t>
  </si>
  <si>
    <t>Delgings-</t>
  </si>
  <si>
    <t>Heffing</t>
  </si>
  <si>
    <t>Jaar</t>
  </si>
  <si>
    <t>Maks</t>
  </si>
  <si>
    <t>Seëlgelde</t>
  </si>
  <si>
    <t>koers</t>
  </si>
  <si>
    <t>Lenings %</t>
  </si>
  <si>
    <t>5c per R100</t>
  </si>
  <si>
    <t>Maks : 25%</t>
  </si>
  <si>
    <t>VAT</t>
  </si>
  <si>
    <t>CALCULATION:COMPLETE GREEN SECTIONS ONLY</t>
  </si>
  <si>
    <r>
      <t xml:space="preserve">Yearly pension base salary </t>
    </r>
    <r>
      <rPr>
        <b/>
        <sz val="10"/>
        <color indexed="53"/>
        <rFont val="Arial"/>
        <family val="2"/>
      </rPr>
      <t xml:space="preserve">                                     </t>
    </r>
    <r>
      <rPr>
        <sz val="10"/>
        <color indexed="53"/>
        <rFont val="Arial"/>
        <family val="2"/>
      </rPr>
      <t xml:space="preserve">          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8"/>
        <rFont val="Arial"/>
        <family val="2"/>
      </rPr>
      <t xml:space="preserve">         or</t>
    </r>
  </si>
  <si>
    <t>Monthly Pension Base ( Sun HR )</t>
  </si>
  <si>
    <t xml:space="preserve">         You qualify for     Rxxxxxx</t>
  </si>
  <si>
    <t>You qualify for installment per month</t>
  </si>
  <si>
    <t>Sun HR   OF</t>
  </si>
  <si>
    <t>Salary slip</t>
  </si>
  <si>
    <t>Installment :</t>
  </si>
  <si>
    <t>Levy pre vat :</t>
  </si>
  <si>
    <t>VAT on levy :</t>
  </si>
  <si>
    <t>New installment :</t>
  </si>
  <si>
    <r>
      <t xml:space="preserve">Plus </t>
    </r>
    <r>
      <rPr>
        <sz val="10"/>
        <rFont val="Arial"/>
        <family val="2"/>
      </rPr>
      <t>Total current installment :</t>
    </r>
  </si>
  <si>
    <t>TOTAL</t>
  </si>
  <si>
    <t xml:space="preserve">Total installment as % of bruto monthly pension base: </t>
  </si>
  <si>
    <t>Maks Service Fee ( VATexclusive)</t>
  </si>
  <si>
    <t>OFFICE USE :</t>
  </si>
  <si>
    <t>Term:</t>
  </si>
  <si>
    <t>Interest rate:</t>
  </si>
  <si>
    <t>Levy:</t>
  </si>
  <si>
    <t>date of 1st installment:</t>
  </si>
  <si>
    <t>Finance cost :</t>
  </si>
  <si>
    <t>Loan amount:(limit R350 000)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</si>
</sst>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&quot;R&quot;#,##0.00_);[Red]\(&quot;R&quot;#,##0.00\)"/>
    <numFmt numFmtId="165" formatCode="0.00_)"/>
    <numFmt numFmtId="166" formatCode="0_)"/>
    <numFmt numFmtId="167" formatCode="0.000000"/>
    <numFmt numFmtId="168" formatCode="&quot;R&quot;\ #,##0.00"/>
    <numFmt numFmtId="169" formatCode="&quot;R&quot;#,##0.00"/>
    <numFmt numFmtId="170" formatCode="&quot;R&quot;\ #,##0.00;[Red]&quot;R&quot;\ #,##0.00"/>
    <numFmt numFmtId="171" formatCode="[$-1C09]dd\ mmmm\ yyyy;@"/>
  </numFmts>
  <fonts count="26" x14ac:knownFonts="1">
    <font>
      <sz val="10"/>
      <name val="Arial"/>
    </font>
    <font>
      <sz val="10"/>
      <name val="Arial"/>
      <family val="2"/>
    </font>
    <font>
      <b/>
      <sz val="12"/>
      <name val="Helv"/>
    </font>
    <font>
      <sz val="12"/>
      <color indexed="12"/>
      <name val="Helv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2"/>
      <name val="Arial"/>
      <family val="2"/>
    </font>
    <font>
      <sz val="4"/>
      <name val="Arial"/>
      <family val="2"/>
    </font>
    <font>
      <sz val="7"/>
      <color indexed="8"/>
      <name val="Verdana"/>
      <family val="2"/>
    </font>
    <font>
      <b/>
      <sz val="10"/>
      <color indexed="9"/>
      <name val="Arial"/>
      <family val="2"/>
    </font>
    <font>
      <b/>
      <sz val="12"/>
      <color indexed="9"/>
      <name val="Arial"/>
      <family val="2"/>
    </font>
    <font>
      <b/>
      <sz val="10"/>
      <color indexed="8"/>
      <name val="Arial"/>
      <family val="2"/>
    </font>
    <font>
      <b/>
      <sz val="10"/>
      <color indexed="53"/>
      <name val="Arial"/>
      <family val="2"/>
    </font>
    <font>
      <b/>
      <sz val="12"/>
      <color indexed="8"/>
      <name val="Arial"/>
      <family val="2"/>
    </font>
    <font>
      <sz val="10"/>
      <color indexed="53"/>
      <name val="Arial"/>
      <family val="2"/>
    </font>
    <font>
      <b/>
      <sz val="14"/>
      <color indexed="8"/>
      <name val="Arial"/>
      <family val="2"/>
    </font>
    <font>
      <b/>
      <sz val="16"/>
      <color indexed="9"/>
      <name val="Arial"/>
      <family val="2"/>
    </font>
    <font>
      <b/>
      <sz val="11"/>
      <color indexed="8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sz val="10"/>
      <color indexed="10"/>
      <name val="Arial"/>
      <family val="2"/>
    </font>
    <font>
      <sz val="9"/>
      <name val="Arial"/>
      <family val="2"/>
    </font>
    <font>
      <b/>
      <sz val="9"/>
      <name val="Helv"/>
    </font>
    <font>
      <b/>
      <sz val="14"/>
      <name val="Arial"/>
      <family val="2"/>
    </font>
    <font>
      <sz val="10"/>
      <color theme="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14">
    <xf numFmtId="0" fontId="0" fillId="0" borderId="0" xfId="0"/>
    <xf numFmtId="0" fontId="0" fillId="0" borderId="0" xfId="0" applyAlignment="1">
      <alignment horizontal="left"/>
    </xf>
    <xf numFmtId="166" fontId="3" fillId="0" borderId="0" xfId="0" applyNumberFormat="1" applyFont="1" applyProtection="1">
      <protection locked="0"/>
    </xf>
    <xf numFmtId="0" fontId="0" fillId="0" borderId="0" xfId="0" applyAlignment="1">
      <alignment horizontal="center"/>
    </xf>
    <xf numFmtId="0" fontId="0" fillId="0" borderId="0" xfId="0" applyAlignment="1">
      <alignment horizontal="fill"/>
    </xf>
    <xf numFmtId="0" fontId="0" fillId="2" borderId="0" xfId="0" applyFill="1" applyAlignment="1">
      <alignment horizontal="fill"/>
    </xf>
    <xf numFmtId="166" fontId="0" fillId="0" borderId="0" xfId="0" applyNumberFormat="1"/>
    <xf numFmtId="165" fontId="0" fillId="0" borderId="0" xfId="0" applyNumberFormat="1"/>
    <xf numFmtId="0" fontId="0" fillId="0" borderId="1" xfId="0" applyBorder="1"/>
    <xf numFmtId="0" fontId="0" fillId="0" borderId="2" xfId="0" applyBorder="1"/>
    <xf numFmtId="0" fontId="0" fillId="0" borderId="3" xfId="0" applyBorder="1"/>
    <xf numFmtId="168" fontId="0" fillId="0" borderId="0" xfId="0" applyNumberFormat="1"/>
    <xf numFmtId="0" fontId="0" fillId="0" borderId="4" xfId="0" applyBorder="1"/>
    <xf numFmtId="0" fontId="0" fillId="2" borderId="3" xfId="0" applyFill="1" applyBorder="1"/>
    <xf numFmtId="0" fontId="0" fillId="2" borderId="5" xfId="0" applyFill="1" applyBorder="1"/>
    <xf numFmtId="168" fontId="0" fillId="2" borderId="6" xfId="0" applyNumberFormat="1" applyFill="1" applyBorder="1" applyAlignment="1">
      <alignment horizontal="left"/>
    </xf>
    <xf numFmtId="168" fontId="0" fillId="0" borderId="7" xfId="0" applyNumberFormat="1" applyBorder="1"/>
    <xf numFmtId="168" fontId="0" fillId="0" borderId="8" xfId="0" applyNumberFormat="1" applyBorder="1"/>
    <xf numFmtId="0" fontId="0" fillId="2" borderId="9" xfId="0" applyFill="1" applyBorder="1"/>
    <xf numFmtId="0" fontId="0" fillId="2" borderId="0" xfId="0" applyFill="1" applyAlignment="1">
      <alignment horizontal="center"/>
    </xf>
    <xf numFmtId="168" fontId="3" fillId="0" borderId="0" xfId="0" applyNumberFormat="1" applyFont="1" applyProtection="1">
      <protection locked="0"/>
    </xf>
    <xf numFmtId="2" fontId="0" fillId="2" borderId="0" xfId="0" applyNumberFormat="1" applyFill="1" applyAlignment="1">
      <alignment horizontal="right" indent="1"/>
    </xf>
    <xf numFmtId="0" fontId="3" fillId="0" borderId="0" xfId="0" applyFont="1" applyAlignment="1" applyProtection="1">
      <alignment horizontal="right"/>
      <protection locked="0"/>
    </xf>
    <xf numFmtId="0" fontId="7" fillId="0" borderId="0" xfId="0" applyFont="1"/>
    <xf numFmtId="0" fontId="7" fillId="0" borderId="4" xfId="0" applyFont="1" applyBorder="1"/>
    <xf numFmtId="0" fontId="8" fillId="0" borderId="10" xfId="0" applyFont="1" applyBorder="1"/>
    <xf numFmtId="0" fontId="8" fillId="0" borderId="0" xfId="0" applyFont="1"/>
    <xf numFmtId="0" fontId="8" fillId="0" borderId="4" xfId="0" applyFont="1" applyBorder="1"/>
    <xf numFmtId="0" fontId="7" fillId="0" borderId="10" xfId="0" applyFont="1" applyBorder="1"/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2" fontId="0" fillId="0" borderId="0" xfId="0" applyNumberFormat="1"/>
    <xf numFmtId="0" fontId="6" fillId="2" borderId="0" xfId="0" applyFont="1" applyFill="1" applyAlignment="1">
      <alignment horizontal="center"/>
    </xf>
    <xf numFmtId="14" fontId="0" fillId="0" borderId="0" xfId="0" applyNumberFormat="1"/>
    <xf numFmtId="0" fontId="9" fillId="0" borderId="0" xfId="0" applyFont="1"/>
    <xf numFmtId="10" fontId="0" fillId="0" borderId="0" xfId="0" applyNumberFormat="1"/>
    <xf numFmtId="9" fontId="0" fillId="0" borderId="0" xfId="0" applyNumberFormat="1"/>
    <xf numFmtId="170" fontId="6" fillId="0" borderId="11" xfId="0" applyNumberFormat="1" applyFont="1" applyBorder="1"/>
    <xf numFmtId="10" fontId="0" fillId="0" borderId="0" xfId="1" applyNumberFormat="1" applyFont="1"/>
    <xf numFmtId="164" fontId="0" fillId="0" borderId="0" xfId="0" applyNumberFormat="1"/>
    <xf numFmtId="169" fontId="0" fillId="0" borderId="0" xfId="0" applyNumberFormat="1"/>
    <xf numFmtId="167" fontId="0" fillId="0" borderId="0" xfId="0" applyNumberFormat="1"/>
    <xf numFmtId="2" fontId="0" fillId="0" borderId="0" xfId="1" applyNumberFormat="1" applyFont="1"/>
    <xf numFmtId="0" fontId="4" fillId="0" borderId="10" xfId="0" applyFont="1" applyBorder="1" applyAlignment="1">
      <alignment horizontal="right"/>
    </xf>
    <xf numFmtId="0" fontId="10" fillId="3" borderId="9" xfId="0" applyFont="1" applyFill="1" applyBorder="1" applyAlignment="1">
      <alignment horizontal="left"/>
    </xf>
    <xf numFmtId="0" fontId="10" fillId="3" borderId="6" xfId="0" applyFont="1" applyFill="1" applyBorder="1" applyAlignment="1">
      <alignment horizontal="left"/>
    </xf>
    <xf numFmtId="0" fontId="0" fillId="0" borderId="12" xfId="0" applyBorder="1"/>
    <xf numFmtId="0" fontId="0" fillId="0" borderId="13" xfId="0" applyBorder="1"/>
    <xf numFmtId="0" fontId="0" fillId="0" borderId="10" xfId="0" applyBorder="1"/>
    <xf numFmtId="170" fontId="12" fillId="4" borderId="11" xfId="0" applyNumberFormat="1" applyFont="1" applyFill="1" applyBorder="1"/>
    <xf numFmtId="170" fontId="0" fillId="0" borderId="11" xfId="0" applyNumberFormat="1" applyBorder="1"/>
    <xf numFmtId="0" fontId="4" fillId="0" borderId="0" xfId="0" applyFont="1" applyAlignment="1">
      <alignment horizontal="center" wrapText="1"/>
    </xf>
    <xf numFmtId="168" fontId="11" fillId="3" borderId="11" xfId="0" applyNumberFormat="1" applyFont="1" applyFill="1" applyBorder="1"/>
    <xf numFmtId="3" fontId="12" fillId="4" borderId="0" xfId="0" applyNumberFormat="1" applyFont="1" applyFill="1"/>
    <xf numFmtId="0" fontId="4" fillId="2" borderId="0" xfId="0" applyFont="1" applyFill="1"/>
    <xf numFmtId="170" fontId="0" fillId="0" borderId="0" xfId="0" applyNumberFormat="1"/>
    <xf numFmtId="4" fontId="16" fillId="2" borderId="2" xfId="0" applyNumberFormat="1" applyFont="1" applyFill="1" applyBorder="1"/>
    <xf numFmtId="0" fontId="16" fillId="2" borderId="2" xfId="0" applyFont="1" applyFill="1" applyBorder="1"/>
    <xf numFmtId="0" fontId="18" fillId="2" borderId="14" xfId="0" applyFont="1" applyFill="1" applyBorder="1"/>
    <xf numFmtId="0" fontId="10" fillId="3" borderId="5" xfId="0" applyFont="1" applyFill="1" applyBorder="1" applyAlignment="1">
      <alignment horizontal="left"/>
    </xf>
    <xf numFmtId="0" fontId="10" fillId="3" borderId="12" xfId="0" applyFont="1" applyFill="1" applyBorder="1"/>
    <xf numFmtId="0" fontId="0" fillId="3" borderId="13" xfId="0" applyFill="1" applyBorder="1"/>
    <xf numFmtId="0" fontId="0" fillId="3" borderId="1" xfId="0" applyFill="1" applyBorder="1"/>
    <xf numFmtId="0" fontId="0" fillId="3" borderId="2" xfId="0" applyFill="1" applyBorder="1"/>
    <xf numFmtId="0" fontId="0" fillId="3" borderId="3" xfId="0" applyFill="1" applyBorder="1"/>
    <xf numFmtId="4" fontId="0" fillId="0" borderId="0" xfId="0" applyNumberFormat="1"/>
    <xf numFmtId="4" fontId="0" fillId="0" borderId="15" xfId="0" applyNumberFormat="1" applyBorder="1"/>
    <xf numFmtId="0" fontId="2" fillId="0" borderId="0" xfId="0" applyFont="1"/>
    <xf numFmtId="0" fontId="8" fillId="0" borderId="2" xfId="0" applyFont="1" applyBorder="1"/>
    <xf numFmtId="168" fontId="10" fillId="3" borderId="13" xfId="0" applyNumberFormat="1" applyFont="1" applyFill="1" applyBorder="1" applyAlignment="1">
      <alignment horizontal="right"/>
    </xf>
    <xf numFmtId="168" fontId="10" fillId="3" borderId="2" xfId="0" applyNumberFormat="1" applyFont="1" applyFill="1" applyBorder="1" applyAlignment="1">
      <alignment horizontal="right"/>
    </xf>
    <xf numFmtId="168" fontId="14" fillId="4" borderId="11" xfId="0" applyNumberFormat="1" applyFont="1" applyFill="1" applyBorder="1"/>
    <xf numFmtId="0" fontId="0" fillId="0" borderId="14" xfId="0" applyBorder="1"/>
    <xf numFmtId="14" fontId="12" fillId="5" borderId="0" xfId="0" applyNumberFormat="1" applyFont="1" applyFill="1"/>
    <xf numFmtId="0" fontId="7" fillId="0" borderId="13" xfId="0" applyFont="1" applyBorder="1"/>
    <xf numFmtId="10" fontId="7" fillId="0" borderId="13" xfId="0" applyNumberFormat="1" applyFont="1" applyBorder="1"/>
    <xf numFmtId="9" fontId="7" fillId="0" borderId="13" xfId="0" applyNumberFormat="1" applyFont="1" applyBorder="1"/>
    <xf numFmtId="0" fontId="7" fillId="0" borderId="1" xfId="0" applyFont="1" applyBorder="1"/>
    <xf numFmtId="0" fontId="22" fillId="0" borderId="0" xfId="0" applyFont="1"/>
    <xf numFmtId="0" fontId="22" fillId="0" borderId="0" xfId="0" applyFont="1" applyAlignment="1">
      <alignment horizontal="left"/>
    </xf>
    <xf numFmtId="0" fontId="23" fillId="0" borderId="0" xfId="0" applyFont="1"/>
    <xf numFmtId="171" fontId="0" fillId="0" borderId="0" xfId="0" applyNumberFormat="1"/>
    <xf numFmtId="4" fontId="12" fillId="4" borderId="0" xfId="0" applyNumberFormat="1" applyFont="1" applyFill="1"/>
    <xf numFmtId="168" fontId="6" fillId="0" borderId="0" xfId="0" applyNumberFormat="1" applyFont="1"/>
    <xf numFmtId="170" fontId="16" fillId="4" borderId="11" xfId="0" applyNumberFormat="1" applyFont="1" applyFill="1" applyBorder="1"/>
    <xf numFmtId="168" fontId="0" fillId="0" borderId="7" xfId="0" quotePrefix="1" applyNumberFormat="1" applyBorder="1"/>
    <xf numFmtId="0" fontId="0" fillId="0" borderId="10" xfId="0" quotePrefix="1" applyBorder="1"/>
    <xf numFmtId="0" fontId="0" fillId="0" borderId="0" xfId="0" quotePrefix="1"/>
    <xf numFmtId="168" fontId="0" fillId="0" borderId="0" xfId="0" quotePrefix="1" applyNumberFormat="1"/>
    <xf numFmtId="3" fontId="12" fillId="4" borderId="11" xfId="0" applyNumberFormat="1" applyFont="1" applyFill="1" applyBorder="1"/>
    <xf numFmtId="9" fontId="0" fillId="0" borderId="4" xfId="0" applyNumberFormat="1" applyBorder="1"/>
    <xf numFmtId="0" fontId="19" fillId="0" borderId="0" xfId="0" applyFont="1" applyAlignment="1">
      <alignment horizontal="center" wrapText="1"/>
    </xf>
    <xf numFmtId="0" fontId="25" fillId="6" borderId="11" xfId="0" applyFont="1" applyFill="1" applyBorder="1"/>
    <xf numFmtId="0" fontId="11" fillId="3" borderId="14" xfId="0" applyFont="1" applyFill="1" applyBorder="1" applyAlignment="1">
      <alignment horizontal="left"/>
    </xf>
    <xf numFmtId="0" fontId="0" fillId="0" borderId="4" xfId="0" applyBorder="1" applyAlignment="1">
      <alignment horizontal="left"/>
    </xf>
    <xf numFmtId="0" fontId="6" fillId="0" borderId="4" xfId="0" applyFont="1" applyBorder="1" applyAlignment="1">
      <alignment horizontal="left"/>
    </xf>
    <xf numFmtId="4" fontId="3" fillId="0" borderId="0" xfId="0" applyNumberFormat="1" applyFont="1" applyProtection="1">
      <protection locked="0"/>
    </xf>
    <xf numFmtId="0" fontId="0" fillId="0" borderId="0" xfId="0" applyAlignment="1">
      <alignment horizontal="right"/>
    </xf>
    <xf numFmtId="0" fontId="4" fillId="0" borderId="0" xfId="0" applyFont="1" applyAlignment="1">
      <alignment horizontal="right"/>
    </xf>
    <xf numFmtId="0" fontId="4" fillId="2" borderId="12" xfId="0" applyFont="1" applyFill="1" applyBorder="1" applyAlignment="1">
      <alignment horizontal="center" wrapText="1"/>
    </xf>
    <xf numFmtId="0" fontId="4" fillId="2" borderId="13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  <xf numFmtId="0" fontId="17" fillId="3" borderId="9" xfId="0" applyFont="1" applyFill="1" applyBorder="1" applyAlignment="1">
      <alignment horizontal="center"/>
    </xf>
    <xf numFmtId="0" fontId="17" fillId="3" borderId="5" xfId="0" applyFont="1" applyFill="1" applyBorder="1" applyAlignment="1">
      <alignment horizontal="center"/>
    </xf>
    <xf numFmtId="0" fontId="17" fillId="3" borderId="6" xfId="0" applyFont="1" applyFill="1" applyBorder="1" applyAlignment="1">
      <alignment horizontal="center"/>
    </xf>
    <xf numFmtId="0" fontId="20" fillId="4" borderId="9" xfId="0" applyFont="1" applyFill="1" applyBorder="1" applyAlignment="1">
      <alignment horizontal="center" vertical="center" wrapText="1"/>
    </xf>
    <xf numFmtId="0" fontId="20" fillId="4" borderId="5" xfId="0" applyFont="1" applyFill="1" applyBorder="1" applyAlignment="1">
      <alignment horizontal="center" vertical="center" wrapText="1"/>
    </xf>
    <xf numFmtId="0" fontId="20" fillId="4" borderId="6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4" fillId="0" borderId="0" xfId="0" applyFont="1" applyAlignment="1">
      <alignment horizontal="right"/>
    </xf>
    <xf numFmtId="0" fontId="10" fillId="3" borderId="9" xfId="0" applyFont="1" applyFill="1" applyBorder="1" applyAlignment="1">
      <alignment horizontal="center"/>
    </xf>
    <xf numFmtId="0" fontId="10" fillId="3" borderId="5" xfId="0" applyFont="1" applyFill="1" applyBorder="1" applyAlignment="1">
      <alignment horizontal="center"/>
    </xf>
    <xf numFmtId="0" fontId="10" fillId="3" borderId="6" xfId="0" applyFont="1" applyFill="1" applyBorder="1" applyAlignment="1">
      <alignment horizontal="center"/>
    </xf>
    <xf numFmtId="0" fontId="0" fillId="0" borderId="2" xfId="0" applyBorder="1" applyAlignment="1">
      <alignment horizontal="right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CN107"/>
  <sheetViews>
    <sheetView tabSelected="1" topLeftCell="A5" zoomScale="130" zoomScaleNormal="130" workbookViewId="0">
      <selection activeCell="I16" sqref="I16"/>
    </sheetView>
  </sheetViews>
  <sheetFormatPr defaultRowHeight="13.2" x14ac:dyDescent="0.25"/>
  <cols>
    <col min="1" max="1" width="1.33203125" customWidth="1"/>
    <col min="2" max="2" width="8.6640625" customWidth="1"/>
    <col min="3" max="3" width="18.33203125" customWidth="1"/>
    <col min="4" max="4" width="11.6640625" customWidth="1"/>
    <col min="5" max="5" width="18.33203125" customWidth="1"/>
    <col min="6" max="6" width="14.5546875" customWidth="1"/>
    <col min="7" max="7" width="11" bestFit="1" customWidth="1"/>
    <col min="8" max="8" width="20.6640625" customWidth="1"/>
    <col min="9" max="9" width="14.109375" bestFit="1" customWidth="1"/>
    <col min="10" max="10" width="11.5546875" bestFit="1" customWidth="1"/>
    <col min="11" max="11" width="12.44140625" bestFit="1" customWidth="1"/>
    <col min="12" max="12" width="10.109375" bestFit="1" customWidth="1"/>
    <col min="13" max="13" width="7.88671875" customWidth="1"/>
    <col min="14" max="14" width="15.109375" customWidth="1"/>
    <col min="15" max="15" width="7.44140625" customWidth="1"/>
    <col min="16" max="16" width="9.33203125" customWidth="1"/>
    <col min="17" max="92" width="9.109375" hidden="1" customWidth="1"/>
    <col min="93" max="93" width="9.109375" customWidth="1"/>
    <col min="95" max="95" width="7.5546875" customWidth="1"/>
  </cols>
  <sheetData>
    <row r="1" spans="1:12" ht="13.5" hidden="1" customHeight="1" x14ac:dyDescent="0.25">
      <c r="A1" s="46"/>
      <c r="B1" s="46" t="s">
        <v>26</v>
      </c>
      <c r="C1" s="47"/>
      <c r="D1" s="47" t="s">
        <v>27</v>
      </c>
      <c r="E1" s="47" t="s">
        <v>28</v>
      </c>
      <c r="F1" s="47" t="s">
        <v>29</v>
      </c>
      <c r="G1" s="47" t="s">
        <v>30</v>
      </c>
      <c r="H1" s="47"/>
      <c r="I1" s="47" t="s">
        <v>29</v>
      </c>
      <c r="J1" s="47"/>
      <c r="K1" s="8" t="s">
        <v>35</v>
      </c>
      <c r="L1" s="8"/>
    </row>
    <row r="2" spans="1:12" ht="13.5" hidden="1" customHeight="1" x14ac:dyDescent="0.25">
      <c r="A2" s="48"/>
      <c r="B2" s="48" t="s">
        <v>31</v>
      </c>
      <c r="F2" t="s">
        <v>32</v>
      </c>
      <c r="G2" t="s">
        <v>33</v>
      </c>
      <c r="I2" t="s">
        <v>32</v>
      </c>
      <c r="K2" s="12"/>
      <c r="L2" s="12"/>
    </row>
    <row r="3" spans="1:12" ht="13.5" hidden="1" customHeight="1" thickBot="1" x14ac:dyDescent="0.3">
      <c r="A3" s="48"/>
      <c r="B3" s="86">
        <f>VLOOKUP(H28,$Q$33:$CK$105,VLOOKUP(H27,$CM$32:$CN$103,2,FALSE),FALSE)*1000</f>
        <v>21.050800000000002</v>
      </c>
      <c r="C3">
        <v>1000</v>
      </c>
      <c r="D3" s="35">
        <v>1.4999999999999999E-2</v>
      </c>
      <c r="E3">
        <v>12</v>
      </c>
      <c r="F3" s="36">
        <v>0.245</v>
      </c>
      <c r="G3">
        <v>0.05</v>
      </c>
      <c r="I3" s="36">
        <v>0.25</v>
      </c>
      <c r="K3" s="90">
        <v>0.15</v>
      </c>
      <c r="L3" s="12"/>
    </row>
    <row r="4" spans="1:12" s="23" customFormat="1" ht="7.5" hidden="1" customHeight="1" thickBot="1" x14ac:dyDescent="0.2">
      <c r="A4" s="28"/>
      <c r="B4" s="74"/>
      <c r="C4" s="74"/>
      <c r="D4" s="75"/>
      <c r="E4" s="74"/>
      <c r="F4" s="76"/>
      <c r="G4" s="74"/>
      <c r="H4" s="74"/>
      <c r="I4" s="76"/>
      <c r="J4" s="74"/>
      <c r="K4" s="74"/>
      <c r="L4" s="77"/>
    </row>
    <row r="5" spans="1:12" ht="48" customHeight="1" thickBot="1" x14ac:dyDescent="0.3">
      <c r="A5" s="25"/>
      <c r="B5" s="105" t="s">
        <v>36</v>
      </c>
      <c r="C5" s="106"/>
      <c r="D5" s="106"/>
      <c r="E5" s="106"/>
      <c r="F5" s="106"/>
      <c r="G5" s="106"/>
      <c r="H5" s="106"/>
      <c r="I5" s="106"/>
      <c r="J5" s="106"/>
      <c r="K5" s="107"/>
      <c r="L5" s="27"/>
    </row>
    <row r="6" spans="1:12" s="26" customFormat="1" ht="6.6" x14ac:dyDescent="0.15">
      <c r="A6" s="25"/>
      <c r="L6" s="27"/>
    </row>
    <row r="7" spans="1:12" s="26" customFormat="1" ht="32.25" customHeight="1" thickBot="1" x14ac:dyDescent="0.35">
      <c r="A7" s="25"/>
      <c r="E7" s="91" t="s">
        <v>41</v>
      </c>
      <c r="F7" s="51" t="s">
        <v>42</v>
      </c>
      <c r="G7" s="51"/>
      <c r="L7" s="27"/>
    </row>
    <row r="8" spans="1:12" ht="27" customHeight="1" thickBot="1" x14ac:dyDescent="0.3">
      <c r="A8" s="48"/>
      <c r="B8" s="108" t="s">
        <v>37</v>
      </c>
      <c r="C8" s="108"/>
      <c r="D8" s="108"/>
      <c r="E8" s="37">
        <f>+E9*12</f>
        <v>1255346.8800000001</v>
      </c>
      <c r="F8" s="49"/>
      <c r="G8" s="55"/>
      <c r="H8" s="99" t="s">
        <v>49</v>
      </c>
      <c r="I8" s="100"/>
      <c r="J8" s="100"/>
      <c r="K8" s="101"/>
      <c r="L8" s="12"/>
    </row>
    <row r="9" spans="1:12" ht="26.25" customHeight="1" thickBot="1" x14ac:dyDescent="0.35">
      <c r="A9" s="48"/>
      <c r="B9" s="108" t="s">
        <v>38</v>
      </c>
      <c r="C9" s="108"/>
      <c r="D9" s="108"/>
      <c r="E9" s="84">
        <v>104612.24</v>
      </c>
      <c r="F9" s="50">
        <f>+F8/12</f>
        <v>0</v>
      </c>
      <c r="G9" s="55"/>
      <c r="H9" s="58" t="s">
        <v>34</v>
      </c>
      <c r="I9" s="56">
        <f>IF(F9=0,F22/E9*100,F22/F9*100)</f>
        <v>0</v>
      </c>
      <c r="J9" s="57" t="s">
        <v>19</v>
      </c>
      <c r="K9" s="13"/>
      <c r="L9" s="12"/>
    </row>
    <row r="10" spans="1:12" ht="9" customHeight="1" thickBot="1" x14ac:dyDescent="0.3">
      <c r="A10" s="48"/>
      <c r="B10" s="55"/>
      <c r="C10" s="55"/>
      <c r="D10" s="55"/>
      <c r="E10" s="55"/>
      <c r="F10" s="55"/>
      <c r="G10" s="55"/>
      <c r="H10" s="55"/>
      <c r="I10" s="55"/>
      <c r="J10" s="55"/>
      <c r="K10" s="26"/>
      <c r="L10" s="12"/>
    </row>
    <row r="11" spans="1:12" ht="16.5" customHeight="1" thickBot="1" x14ac:dyDescent="0.35">
      <c r="A11" s="48"/>
      <c r="B11" s="110" t="s">
        <v>39</v>
      </c>
      <c r="C11" s="111"/>
      <c r="D11" s="112"/>
      <c r="E11" s="52">
        <f>IF(F9=0,+E9*F3/B3*C3,+F9*F3/B3*C3)</f>
        <v>1217530.868185532</v>
      </c>
      <c r="H11" s="92" t="s">
        <v>50</v>
      </c>
      <c r="I11" s="89">
        <v>60</v>
      </c>
      <c r="L11" s="12"/>
    </row>
    <row r="12" spans="1:12" s="26" customFormat="1" ht="6.6" x14ac:dyDescent="0.15">
      <c r="A12" s="25"/>
      <c r="L12" s="27"/>
    </row>
    <row r="13" spans="1:12" s="26" customFormat="1" ht="7.2" thickBot="1" x14ac:dyDescent="0.2">
      <c r="A13" s="25"/>
      <c r="L13" s="27"/>
    </row>
    <row r="14" spans="1:12" ht="20.25" customHeight="1" thickBot="1" x14ac:dyDescent="0.45">
      <c r="A14" s="48"/>
      <c r="B14" s="44" t="s">
        <v>40</v>
      </c>
      <c r="C14" s="59"/>
      <c r="D14" s="45"/>
      <c r="E14" s="52">
        <f>IF(F9=0,(E9*I3),(F9*I3))</f>
        <v>26153.06</v>
      </c>
      <c r="F14" s="26"/>
      <c r="H14" s="102" t="s">
        <v>51</v>
      </c>
      <c r="I14" s="103"/>
      <c r="J14" s="103"/>
      <c r="K14" s="104"/>
      <c r="L14" s="12"/>
    </row>
    <row r="15" spans="1:12" ht="8.25" customHeight="1" thickBot="1" x14ac:dyDescent="0.3">
      <c r="A15" s="48"/>
      <c r="B15" s="109" t="s">
        <v>57</v>
      </c>
      <c r="C15" s="109"/>
      <c r="D15" s="109"/>
      <c r="H15" s="28"/>
      <c r="I15" s="23"/>
      <c r="J15" s="23"/>
      <c r="K15" s="24"/>
      <c r="L15" s="12"/>
    </row>
    <row r="16" spans="1:12" ht="19.5" customHeight="1" thickBot="1" x14ac:dyDescent="0.35">
      <c r="A16" s="48"/>
      <c r="B16" s="109"/>
      <c r="C16" s="109"/>
      <c r="D16" s="109"/>
      <c r="E16" s="71"/>
      <c r="H16" s="43" t="s">
        <v>52</v>
      </c>
      <c r="I16" s="53">
        <v>60</v>
      </c>
      <c r="J16" s="1" t="s">
        <v>3</v>
      </c>
      <c r="K16" s="94"/>
      <c r="L16" s="12"/>
    </row>
    <row r="17" spans="1:92" x14ac:dyDescent="0.25">
      <c r="A17" s="48"/>
      <c r="B17" s="97" t="s">
        <v>43</v>
      </c>
      <c r="C17" s="97"/>
      <c r="D17" s="97"/>
      <c r="E17" s="83" t="s">
        <v>9</v>
      </c>
      <c r="F17" s="11">
        <f>(E16*B3/C3)</f>
        <v>0</v>
      </c>
      <c r="G17" s="11"/>
      <c r="H17" s="43" t="s">
        <v>53</v>
      </c>
      <c r="I17" s="82">
        <v>9.6</v>
      </c>
      <c r="J17" s="29" t="s">
        <v>22</v>
      </c>
      <c r="K17" s="95"/>
      <c r="L17" s="12"/>
    </row>
    <row r="18" spans="1:92" x14ac:dyDescent="0.25">
      <c r="A18" s="48"/>
      <c r="B18" s="97" t="s">
        <v>44</v>
      </c>
      <c r="C18" s="97"/>
      <c r="D18" s="97"/>
      <c r="E18" s="11">
        <f>IF((D33*H29/100)/(1+$K$3)&gt;=$I$11,$I$11,(D33*H29/100)/(1+$K$3))</f>
        <v>0</v>
      </c>
      <c r="F18" s="11"/>
      <c r="G18" s="11"/>
      <c r="H18" s="43" t="s">
        <v>54</v>
      </c>
      <c r="I18" s="54">
        <v>1.5</v>
      </c>
      <c r="J18" t="s">
        <v>6</v>
      </c>
      <c r="K18" s="12"/>
      <c r="L18" s="12"/>
    </row>
    <row r="19" spans="1:92" x14ac:dyDescent="0.25">
      <c r="A19" s="48"/>
      <c r="B19" s="97" t="s">
        <v>45</v>
      </c>
      <c r="C19" s="97"/>
      <c r="D19" s="97"/>
      <c r="E19" s="85">
        <f>IF((D33*H29/100)*$K$3/(1+$K$3)&gt;=(E18*(1+$K$3))-E18,(E18*(1+$K$3))-E18,(D33*H29/100)*$K$3/(1+$K$3))</f>
        <v>0</v>
      </c>
      <c r="F19" s="16">
        <f>SUM(E18:E19)</f>
        <v>0</v>
      </c>
      <c r="G19" s="11"/>
      <c r="H19" s="43" t="s">
        <v>55</v>
      </c>
      <c r="I19" s="73">
        <v>45901</v>
      </c>
      <c r="J19" s="81"/>
      <c r="K19" s="12"/>
      <c r="L19" s="12"/>
      <c r="N19" s="87"/>
      <c r="P19" s="88"/>
    </row>
    <row r="20" spans="1:92" ht="13.8" thickBot="1" x14ac:dyDescent="0.3">
      <c r="A20" s="48"/>
      <c r="B20" s="97" t="s">
        <v>46</v>
      </c>
      <c r="C20" s="97"/>
      <c r="D20" s="97"/>
      <c r="E20" s="11"/>
      <c r="F20" s="11">
        <f>SUM(F17:F19)</f>
        <v>0</v>
      </c>
      <c r="G20" s="11"/>
      <c r="H20" s="48"/>
      <c r="K20" s="12"/>
      <c r="L20" s="12"/>
      <c r="N20" s="87"/>
    </row>
    <row r="21" spans="1:92" x14ac:dyDescent="0.25">
      <c r="A21" s="48"/>
      <c r="B21" s="98" t="s">
        <v>47</v>
      </c>
      <c r="C21" s="97"/>
      <c r="D21" s="97"/>
      <c r="E21" s="11"/>
      <c r="F21" s="16"/>
      <c r="G21" s="11"/>
      <c r="H21" s="60"/>
      <c r="I21" s="69"/>
      <c r="J21" s="61"/>
      <c r="K21" s="62"/>
      <c r="L21" s="12"/>
    </row>
    <row r="22" spans="1:92" ht="16.2" thickBot="1" x14ac:dyDescent="0.35">
      <c r="A22" s="48"/>
      <c r="B22" s="98" t="s">
        <v>48</v>
      </c>
      <c r="C22" s="97"/>
      <c r="D22" s="97"/>
      <c r="E22" s="11"/>
      <c r="F22" s="17">
        <f>SUM(F20:F21)</f>
        <v>0</v>
      </c>
      <c r="G22" s="11"/>
      <c r="H22" s="93" t="s">
        <v>56</v>
      </c>
      <c r="I22" s="70">
        <f>E107</f>
        <v>0</v>
      </c>
      <c r="J22" s="63"/>
      <c r="K22" s="64"/>
      <c r="L22" s="12"/>
      <c r="M22" s="40"/>
    </row>
    <row r="23" spans="1:92" ht="14.4" thickTop="1" thickBot="1" x14ac:dyDescent="0.3">
      <c r="A23" s="72"/>
      <c r="B23" s="113"/>
      <c r="C23" s="113"/>
      <c r="D23" s="9"/>
      <c r="E23" s="9"/>
      <c r="F23" s="9"/>
      <c r="G23" s="9"/>
      <c r="H23" s="9"/>
      <c r="I23" s="9"/>
      <c r="J23" s="9"/>
      <c r="K23" s="68"/>
      <c r="L23" s="10"/>
    </row>
    <row r="24" spans="1:92" s="26" customFormat="1" ht="5.25" customHeight="1" x14ac:dyDescent="0.15"/>
    <row r="25" spans="1:92" s="78" customFormat="1" ht="16.5" customHeight="1" x14ac:dyDescent="0.2">
      <c r="C25" s="79"/>
      <c r="F25" s="80" t="s">
        <v>0</v>
      </c>
    </row>
    <row r="26" spans="1:92" ht="15.6" x14ac:dyDescent="0.3">
      <c r="F26" s="67" t="s">
        <v>1</v>
      </c>
      <c r="G26" s="67"/>
      <c r="H26" s="20">
        <f>E16</f>
        <v>0</v>
      </c>
    </row>
    <row r="27" spans="1:92" ht="15.6" x14ac:dyDescent="0.3">
      <c r="F27" s="67" t="s">
        <v>2</v>
      </c>
      <c r="G27" s="67"/>
      <c r="H27" s="2">
        <f>+I16</f>
        <v>60</v>
      </c>
      <c r="I27" s="1" t="s">
        <v>3</v>
      </c>
      <c r="P27" s="35"/>
    </row>
    <row r="28" spans="1:92" ht="15.6" x14ac:dyDescent="0.3">
      <c r="F28" s="67" t="s">
        <v>4</v>
      </c>
      <c r="G28" s="67"/>
      <c r="H28" s="96">
        <f>I17</f>
        <v>9.6</v>
      </c>
      <c r="I28" s="29" t="s">
        <v>22</v>
      </c>
      <c r="P28" s="38"/>
    </row>
    <row r="29" spans="1:92" ht="15.6" x14ac:dyDescent="0.3">
      <c r="F29" s="67" t="s">
        <v>5</v>
      </c>
      <c r="G29" s="67"/>
      <c r="H29" s="22">
        <f>+I18</f>
        <v>1.5</v>
      </c>
      <c r="I29" t="s">
        <v>6</v>
      </c>
      <c r="R29">
        <v>12</v>
      </c>
      <c r="S29">
        <v>24</v>
      </c>
      <c r="T29">
        <v>36</v>
      </c>
      <c r="U29">
        <v>48</v>
      </c>
      <c r="V29">
        <v>60</v>
      </c>
      <c r="W29">
        <v>72</v>
      </c>
    </row>
    <row r="30" spans="1:92" x14ac:dyDescent="0.25">
      <c r="B30" s="3" t="s">
        <v>7</v>
      </c>
      <c r="C30" s="19" t="s">
        <v>8</v>
      </c>
      <c r="D30" s="3" t="s">
        <v>9</v>
      </c>
      <c r="E30" s="30"/>
      <c r="F30" s="30" t="s">
        <v>12</v>
      </c>
      <c r="G30" s="3"/>
      <c r="H30" s="3" t="s">
        <v>10</v>
      </c>
      <c r="I30" s="3" t="s">
        <v>11</v>
      </c>
      <c r="J30" s="3" t="s">
        <v>10</v>
      </c>
      <c r="K30" s="3" t="s">
        <v>12</v>
      </c>
      <c r="L30" s="3" t="s">
        <v>24</v>
      </c>
    </row>
    <row r="31" spans="1:92" x14ac:dyDescent="0.25">
      <c r="B31" s="3" t="s">
        <v>13</v>
      </c>
      <c r="C31" s="32" t="s">
        <v>20</v>
      </c>
      <c r="D31" s="3" t="s">
        <v>14</v>
      </c>
      <c r="E31" s="30" t="s">
        <v>20</v>
      </c>
      <c r="F31" s="30" t="s">
        <v>23</v>
      </c>
      <c r="G31" s="3" t="s">
        <v>12</v>
      </c>
      <c r="H31" s="3" t="s">
        <v>15</v>
      </c>
      <c r="I31" s="3" t="s">
        <v>16</v>
      </c>
      <c r="J31" s="3" t="s">
        <v>17</v>
      </c>
      <c r="K31" s="3" t="s">
        <v>17</v>
      </c>
      <c r="L31" s="3" t="s">
        <v>25</v>
      </c>
      <c r="R31" s="36"/>
      <c r="S31" s="36"/>
    </row>
    <row r="32" spans="1:92" x14ac:dyDescent="0.25">
      <c r="B32" s="4" t="s">
        <v>18</v>
      </c>
      <c r="C32" s="5" t="s">
        <v>18</v>
      </c>
      <c r="D32" s="4" t="s">
        <v>18</v>
      </c>
      <c r="E32" s="4" t="s">
        <v>18</v>
      </c>
      <c r="F32" s="4" t="s">
        <v>18</v>
      </c>
      <c r="G32" s="4" t="s">
        <v>18</v>
      </c>
      <c r="H32" s="4" t="s">
        <v>18</v>
      </c>
      <c r="I32" s="4" t="s">
        <v>18</v>
      </c>
      <c r="J32" s="4" t="s">
        <v>18</v>
      </c>
      <c r="K32" s="4" t="s">
        <v>18</v>
      </c>
      <c r="L32" s="4" t="s">
        <v>18</v>
      </c>
      <c r="Q32" s="39" t="e">
        <f>ROUND((PMT(($Q$30/12/100),$R$30,-1)),7)</f>
        <v>#NUM!</v>
      </c>
      <c r="R32">
        <v>1</v>
      </c>
      <c r="S32">
        <v>2</v>
      </c>
      <c r="T32">
        <v>3</v>
      </c>
      <c r="U32">
        <v>4</v>
      </c>
      <c r="V32">
        <v>5</v>
      </c>
      <c r="W32">
        <v>6</v>
      </c>
      <c r="X32">
        <v>7</v>
      </c>
      <c r="Y32">
        <v>8</v>
      </c>
      <c r="Z32">
        <v>9</v>
      </c>
      <c r="AA32">
        <v>10</v>
      </c>
      <c r="AB32">
        <v>11</v>
      </c>
      <c r="AC32">
        <v>12</v>
      </c>
      <c r="AD32">
        <v>13</v>
      </c>
      <c r="AE32">
        <v>14</v>
      </c>
      <c r="AF32">
        <v>15</v>
      </c>
      <c r="AG32">
        <v>16</v>
      </c>
      <c r="AH32">
        <v>17</v>
      </c>
      <c r="AI32">
        <v>18</v>
      </c>
      <c r="AJ32">
        <v>19</v>
      </c>
      <c r="AK32">
        <v>20</v>
      </c>
      <c r="AL32">
        <v>21</v>
      </c>
      <c r="AM32">
        <v>22</v>
      </c>
      <c r="AN32">
        <v>23</v>
      </c>
      <c r="AO32">
        <v>24</v>
      </c>
      <c r="AP32">
        <v>25</v>
      </c>
      <c r="AQ32">
        <v>26</v>
      </c>
      <c r="AR32">
        <v>27</v>
      </c>
      <c r="AS32">
        <v>28</v>
      </c>
      <c r="AT32">
        <v>29</v>
      </c>
      <c r="AU32">
        <v>30</v>
      </c>
      <c r="AV32">
        <v>31</v>
      </c>
      <c r="AW32">
        <v>32</v>
      </c>
      <c r="AX32">
        <v>33</v>
      </c>
      <c r="AY32">
        <v>34</v>
      </c>
      <c r="AZ32">
        <v>35</v>
      </c>
      <c r="BA32">
        <v>36</v>
      </c>
      <c r="BB32">
        <v>37</v>
      </c>
      <c r="BC32">
        <v>38</v>
      </c>
      <c r="BD32">
        <v>39</v>
      </c>
      <c r="BE32">
        <v>40</v>
      </c>
      <c r="BF32">
        <v>41</v>
      </c>
      <c r="BG32">
        <v>42</v>
      </c>
      <c r="BH32">
        <v>43</v>
      </c>
      <c r="BI32">
        <v>44</v>
      </c>
      <c r="BJ32">
        <v>45</v>
      </c>
      <c r="BK32">
        <v>46</v>
      </c>
      <c r="BL32">
        <v>47</v>
      </c>
      <c r="BM32">
        <v>48</v>
      </c>
      <c r="BN32">
        <v>49</v>
      </c>
      <c r="BO32">
        <v>50</v>
      </c>
      <c r="BP32">
        <v>51</v>
      </c>
      <c r="BQ32">
        <v>52</v>
      </c>
      <c r="BR32">
        <v>53</v>
      </c>
      <c r="BS32">
        <v>54</v>
      </c>
      <c r="BT32">
        <v>55</v>
      </c>
      <c r="BU32">
        <v>56</v>
      </c>
      <c r="BV32">
        <v>57</v>
      </c>
      <c r="BW32">
        <v>58</v>
      </c>
      <c r="BX32">
        <v>59</v>
      </c>
      <c r="BY32">
        <v>60</v>
      </c>
      <c r="BZ32">
        <v>61</v>
      </c>
      <c r="CA32">
        <v>62</v>
      </c>
      <c r="CB32">
        <v>63</v>
      </c>
      <c r="CC32">
        <v>64</v>
      </c>
      <c r="CD32">
        <v>65</v>
      </c>
      <c r="CE32">
        <v>66</v>
      </c>
      <c r="CF32">
        <v>67</v>
      </c>
      <c r="CG32">
        <v>68</v>
      </c>
      <c r="CH32">
        <v>69</v>
      </c>
      <c r="CI32">
        <v>70</v>
      </c>
      <c r="CJ32">
        <v>71</v>
      </c>
      <c r="CK32">
        <v>72</v>
      </c>
      <c r="CM32">
        <v>1</v>
      </c>
      <c r="CN32">
        <v>2</v>
      </c>
    </row>
    <row r="33" spans="2:92" x14ac:dyDescent="0.25">
      <c r="B33" s="6">
        <v>1</v>
      </c>
      <c r="C33" s="21">
        <f>D33+E33</f>
        <v>0</v>
      </c>
      <c r="D33" s="65">
        <f>(PMT(($H$28/12)/100,$H$27,-$H$26))</f>
        <v>0</v>
      </c>
      <c r="E33" s="65">
        <f>IF(0.015*($G33+$H33)&gt;=($I$11*(1+$K$3)),($I$11*(1+$K$3)),0.015*($G33+$H33))</f>
        <v>0</v>
      </c>
      <c r="F33" s="65">
        <f>+H28</f>
        <v>9.6</v>
      </c>
      <c r="G33" s="65">
        <f>$H$26*($H$28/100)/12</f>
        <v>0</v>
      </c>
      <c r="H33" s="65">
        <f t="shared" ref="H33:H64" si="0">D33-G33</f>
        <v>0</v>
      </c>
      <c r="I33" s="65">
        <f>$H$26-$H33</f>
        <v>0</v>
      </c>
      <c r="J33" s="65">
        <f>+H33</f>
        <v>0</v>
      </c>
      <c r="K33" s="65">
        <f>G33</f>
        <v>0</v>
      </c>
      <c r="L33" s="33">
        <f>DATE(YEAR(I19),MONTH(I19),DAY(I19))</f>
        <v>45901</v>
      </c>
      <c r="O33" s="33"/>
      <c r="Q33" s="31">
        <v>8</v>
      </c>
      <c r="R33" s="41">
        <f t="dataTable" ref="R33:CK105" dt2D="1" dtr="0" r1="R30" r2="Q30"/>
        <v>1.0066667</v>
      </c>
      <c r="S33" s="41">
        <v>0.5050055</v>
      </c>
      <c r="T33" s="41">
        <v>0.33778760000000002</v>
      </c>
      <c r="U33" s="41">
        <v>0.25418049999999998</v>
      </c>
      <c r="V33" s="41">
        <v>0.2040177</v>
      </c>
      <c r="W33">
        <v>0.17057710000000001</v>
      </c>
      <c r="X33">
        <v>0.14669199999999999</v>
      </c>
      <c r="Y33">
        <v>0.12877910000000001</v>
      </c>
      <c r="Z33">
        <v>0.11484759999999999</v>
      </c>
      <c r="AA33">
        <v>0.1037032</v>
      </c>
      <c r="AB33">
        <v>9.4585699999999995E-2</v>
      </c>
      <c r="AC33">
        <v>8.6988399999999994E-2</v>
      </c>
      <c r="AD33">
        <v>8.0560499999999993E-2</v>
      </c>
      <c r="AE33">
        <v>7.5051400000000004E-2</v>
      </c>
      <c r="AF33">
        <v>7.0277300000000001E-2</v>
      </c>
      <c r="AG33">
        <v>6.6100500000000006E-2</v>
      </c>
      <c r="AH33">
        <v>6.2415499999999999E-2</v>
      </c>
      <c r="AI33">
        <v>5.91403E-2</v>
      </c>
      <c r="AJ33">
        <v>5.6210299999999998E-2</v>
      </c>
      <c r="AK33">
        <v>5.3573599999999999E-2</v>
      </c>
      <c r="AL33">
        <v>5.1188400000000002E-2</v>
      </c>
      <c r="AM33">
        <v>4.9020399999999999E-2</v>
      </c>
      <c r="AN33">
        <v>4.7041199999999998E-2</v>
      </c>
      <c r="AO33">
        <v>4.5227299999999998E-2</v>
      </c>
      <c r="AP33">
        <v>4.3558800000000002E-2</v>
      </c>
      <c r="AQ33">
        <v>4.2018899999999998E-2</v>
      </c>
      <c r="AR33">
        <v>4.0593299999999999E-2</v>
      </c>
      <c r="AS33">
        <v>3.9269800000000001E-2</v>
      </c>
      <c r="AT33">
        <v>3.8037899999999999E-2</v>
      </c>
      <c r="AU33">
        <v>3.6888299999999999E-2</v>
      </c>
      <c r="AV33">
        <v>3.5813200000000003E-2</v>
      </c>
      <c r="AW33">
        <v>3.48054E-2</v>
      </c>
      <c r="AX33">
        <v>3.3859E-2</v>
      </c>
      <c r="AY33">
        <v>3.2968400000000002E-2</v>
      </c>
      <c r="AZ33">
        <v>3.2128999999999998E-2</v>
      </c>
      <c r="BA33">
        <v>3.13364E-2</v>
      </c>
      <c r="BB33">
        <v>3.0586800000000001E-2</v>
      </c>
      <c r="BC33">
        <v>2.9876900000000001E-2</v>
      </c>
      <c r="BD33">
        <v>2.92035E-2</v>
      </c>
      <c r="BE33">
        <v>2.8564099999999999E-2</v>
      </c>
      <c r="BF33">
        <v>2.7955899999999999E-2</v>
      </c>
      <c r="BG33">
        <v>2.7376999999999999E-2</v>
      </c>
      <c r="BH33">
        <v>2.6825100000000001E-2</v>
      </c>
      <c r="BI33">
        <v>2.6298499999999999E-2</v>
      </c>
      <c r="BJ33">
        <v>2.57954E-2</v>
      </c>
      <c r="BK33">
        <v>2.5314400000000001E-2</v>
      </c>
      <c r="BL33">
        <v>2.4854000000000001E-2</v>
      </c>
      <c r="BM33">
        <v>2.4412900000000001E-2</v>
      </c>
      <c r="BN33">
        <v>2.3990000000000001E-2</v>
      </c>
      <c r="BO33">
        <v>2.35842E-2</v>
      </c>
      <c r="BP33">
        <v>2.31944E-2</v>
      </c>
      <c r="BQ33">
        <v>2.2819699999999998E-2</v>
      </c>
      <c r="BR33">
        <v>2.2459300000000001E-2</v>
      </c>
      <c r="BS33">
        <v>2.2112400000000001E-2</v>
      </c>
      <c r="BT33">
        <v>2.17783E-2</v>
      </c>
      <c r="BU33">
        <v>2.1456200000000002E-2</v>
      </c>
      <c r="BV33">
        <v>2.1145500000000001E-2</v>
      </c>
      <c r="BW33">
        <v>2.0845700000000002E-2</v>
      </c>
      <c r="BX33">
        <v>2.05562E-2</v>
      </c>
      <c r="BY33">
        <v>2.02764E-2</v>
      </c>
      <c r="BZ33">
        <v>2.00059E-2</v>
      </c>
      <c r="CA33">
        <v>1.9744299999999999E-2</v>
      </c>
      <c r="CB33">
        <v>1.9491100000000001E-2</v>
      </c>
      <c r="CC33">
        <v>1.92459E-2</v>
      </c>
      <c r="CD33">
        <v>1.9008400000000002E-2</v>
      </c>
      <c r="CE33">
        <v>1.8778199999999998E-2</v>
      </c>
      <c r="CF33">
        <v>1.8554899999999999E-2</v>
      </c>
      <c r="CG33">
        <v>1.8338299999999998E-2</v>
      </c>
      <c r="CH33">
        <v>1.8128200000000001E-2</v>
      </c>
      <c r="CI33">
        <v>1.7924099999999998E-2</v>
      </c>
      <c r="CJ33">
        <v>1.7725899999999999E-2</v>
      </c>
      <c r="CK33">
        <v>1.7533199999999999E-2</v>
      </c>
      <c r="CM33">
        <v>2</v>
      </c>
      <c r="CN33">
        <v>3</v>
      </c>
    </row>
    <row r="34" spans="2:92" x14ac:dyDescent="0.25">
      <c r="B34" s="6">
        <f t="shared" ref="B34:B97" si="1">B33+1</f>
        <v>2</v>
      </c>
      <c r="C34" s="21">
        <f t="shared" ref="C34:C64" si="2">D34+E34</f>
        <v>0</v>
      </c>
      <c r="D34" s="65">
        <f t="shared" ref="D34:D65" si="3">IF(ISERR(PMT((F34/12)/100,$H$27-B33,-I33)),0,PMT((F34/12)/100,$H$27-B33,-I33))</f>
        <v>0</v>
      </c>
      <c r="E34" s="65">
        <f>IF(0.015*($G34+$H34)&gt;=($I$11*(1+$K$3)),($I$11*(1+$K$3)),0.015*($G34+$H34))</f>
        <v>0</v>
      </c>
      <c r="F34" s="65">
        <f>+F33</f>
        <v>9.6</v>
      </c>
      <c r="G34" s="65">
        <f t="shared" ref="G34:G65" si="4">I33*(F34/100)/12</f>
        <v>0</v>
      </c>
      <c r="H34" s="65">
        <f t="shared" si="0"/>
        <v>0</v>
      </c>
      <c r="I34" s="65">
        <f>$I33-$H34</f>
        <v>0</v>
      </c>
      <c r="J34" s="65">
        <f>J33+H34</f>
        <v>0</v>
      </c>
      <c r="K34" s="65">
        <f>K33+G34</f>
        <v>0</v>
      </c>
      <c r="L34" s="33">
        <f t="shared" ref="L34:L65" si="5">DATE(YEAR(L33),MONTH(L33)+$B$33,CHOOSE(MONTH(L33+$B$33),31,IF(OR(MOD(IF(MONTH(L33)=12,YEAR(L33)+1,YEAR(L33)),400)=0,AND(MOD(IF(MONTH(L33)=12,YEAR(L33)+1,YEAR(L33)),4)=0,MOD(IF(MONTH(L33)=12,YEAR(L33)+1,YEAR(L33)),100)&lt;&gt;0)),29, 28),31,30,31,30,31,31,30,31,30,31))</f>
        <v>45960</v>
      </c>
      <c r="P34" s="34"/>
      <c r="Q34" s="42">
        <f>ROUNDUP(+Q33+0.05,2)</f>
        <v>8.0500000000000007</v>
      </c>
      <c r="R34" s="41">
        <v>1.0067082999999999</v>
      </c>
      <c r="S34" s="41">
        <v>0.50503690000000001</v>
      </c>
      <c r="T34" s="41">
        <v>0.33781549999999999</v>
      </c>
      <c r="U34" s="41">
        <v>0.25420670000000001</v>
      </c>
      <c r="V34" s="41">
        <v>0.2040429</v>
      </c>
      <c r="W34">
        <v>0.1706017</v>
      </c>
      <c r="X34">
        <v>0.14671609999999999</v>
      </c>
      <c r="Y34">
        <v>0.1288029</v>
      </c>
      <c r="Z34">
        <v>0.11487120000000001</v>
      </c>
      <c r="AA34">
        <v>0.1037266</v>
      </c>
      <c r="AB34">
        <v>9.4608999999999999E-2</v>
      </c>
      <c r="AC34">
        <v>8.7011500000000006E-2</v>
      </c>
      <c r="AD34">
        <v>8.0583600000000005E-2</v>
      </c>
      <c r="AE34">
        <v>7.5074399999999999E-2</v>
      </c>
      <c r="AF34">
        <v>7.0300299999999996E-2</v>
      </c>
      <c r="AG34">
        <v>6.6123399999999999E-2</v>
      </c>
      <c r="AH34">
        <v>6.2438300000000002E-2</v>
      </c>
      <c r="AI34">
        <v>5.9163100000000003E-2</v>
      </c>
      <c r="AJ34">
        <v>5.6233100000000001E-2</v>
      </c>
      <c r="AK34">
        <v>5.3596400000000002E-2</v>
      </c>
      <c r="AL34">
        <v>5.1211199999999998E-2</v>
      </c>
      <c r="AM34">
        <v>4.9043200000000002E-2</v>
      </c>
      <c r="AN34">
        <v>4.7064000000000002E-2</v>
      </c>
      <c r="AO34">
        <v>4.5250100000000001E-2</v>
      </c>
      <c r="AP34">
        <v>4.3581599999999998E-2</v>
      </c>
      <c r="AQ34">
        <v>4.2041700000000001E-2</v>
      </c>
      <c r="AR34">
        <v>4.0616199999999998E-2</v>
      </c>
      <c r="AS34">
        <v>3.92927E-2</v>
      </c>
      <c r="AT34">
        <v>3.8060799999999999E-2</v>
      </c>
      <c r="AU34">
        <v>3.6911199999999998E-2</v>
      </c>
      <c r="AV34">
        <v>3.5836100000000003E-2</v>
      </c>
      <c r="AW34">
        <v>3.4828400000000002E-2</v>
      </c>
      <c r="AX34">
        <v>3.3882000000000002E-2</v>
      </c>
      <c r="AY34">
        <v>3.2991399999999997E-2</v>
      </c>
      <c r="AZ34">
        <v>3.2152E-2</v>
      </c>
      <c r="BA34">
        <v>3.1359400000000003E-2</v>
      </c>
      <c r="BB34">
        <v>3.0609899999999999E-2</v>
      </c>
      <c r="BC34">
        <v>2.9899999999999999E-2</v>
      </c>
      <c r="BD34">
        <v>2.9226700000000001E-2</v>
      </c>
      <c r="BE34">
        <v>2.85873E-2</v>
      </c>
      <c r="BF34">
        <v>2.7979199999999999E-2</v>
      </c>
      <c r="BG34">
        <v>2.74002E-2</v>
      </c>
      <c r="BH34">
        <v>2.6848400000000001E-2</v>
      </c>
      <c r="BI34">
        <v>2.6321799999999999E-2</v>
      </c>
      <c r="BJ34">
        <v>2.5818799999999999E-2</v>
      </c>
      <c r="BK34">
        <v>2.5337800000000001E-2</v>
      </c>
      <c r="BL34">
        <v>2.4877400000000001E-2</v>
      </c>
      <c r="BM34">
        <v>2.44364E-2</v>
      </c>
      <c r="BN34">
        <v>2.40135E-2</v>
      </c>
      <c r="BO34">
        <v>2.3607699999999999E-2</v>
      </c>
      <c r="BP34">
        <v>2.3217999999999999E-2</v>
      </c>
      <c r="BQ34">
        <v>2.28433E-2</v>
      </c>
      <c r="BR34">
        <v>2.2483E-2</v>
      </c>
      <c r="BS34">
        <v>2.2136099999999999E-2</v>
      </c>
      <c r="BT34">
        <v>2.1801999999999998E-2</v>
      </c>
      <c r="BU34">
        <v>2.1479999999999999E-2</v>
      </c>
      <c r="BV34">
        <v>2.1169299999999999E-2</v>
      </c>
      <c r="BW34">
        <v>2.0869599999999999E-2</v>
      </c>
      <c r="BX34">
        <v>2.05801E-2</v>
      </c>
      <c r="BY34">
        <v>2.03003E-2</v>
      </c>
      <c r="BZ34">
        <v>2.00299E-2</v>
      </c>
      <c r="CA34">
        <v>1.9768299999999999E-2</v>
      </c>
      <c r="CB34">
        <v>1.9515100000000001E-2</v>
      </c>
      <c r="CC34">
        <v>1.9269999999999999E-2</v>
      </c>
      <c r="CD34">
        <v>1.9032500000000001E-2</v>
      </c>
      <c r="CE34">
        <v>1.8802300000000001E-2</v>
      </c>
      <c r="CF34">
        <v>1.8579100000000001E-2</v>
      </c>
      <c r="CG34">
        <v>1.83626E-2</v>
      </c>
      <c r="CH34">
        <v>1.8152499999999998E-2</v>
      </c>
      <c r="CI34">
        <v>1.79484E-2</v>
      </c>
      <c r="CJ34">
        <v>1.7750200000000001E-2</v>
      </c>
      <c r="CK34">
        <v>1.7557699999999999E-2</v>
      </c>
      <c r="CM34">
        <v>3</v>
      </c>
      <c r="CN34">
        <v>4</v>
      </c>
    </row>
    <row r="35" spans="2:92" x14ac:dyDescent="0.25">
      <c r="B35" s="6">
        <f t="shared" si="1"/>
        <v>3</v>
      </c>
      <c r="C35" s="21">
        <f t="shared" si="2"/>
        <v>0</v>
      </c>
      <c r="D35" s="65">
        <f t="shared" si="3"/>
        <v>0</v>
      </c>
      <c r="E35" s="65">
        <f t="shared" ref="E35:E98" si="6">IF(0.015*($G35+$H35)&gt;=($I$11*(1+$K$3)),($I$11*(1+$K$3)),0.015*($G35+$H35))</f>
        <v>0</v>
      </c>
      <c r="F35" s="65">
        <f t="shared" ref="F35:F98" si="7">+F34</f>
        <v>9.6</v>
      </c>
      <c r="G35" s="65">
        <f t="shared" si="4"/>
        <v>0</v>
      </c>
      <c r="H35" s="65">
        <f t="shared" si="0"/>
        <v>0</v>
      </c>
      <c r="I35" s="65">
        <f>$I34-$H35</f>
        <v>0</v>
      </c>
      <c r="J35" s="65">
        <f>J34+H35</f>
        <v>0</v>
      </c>
      <c r="K35" s="65">
        <f t="shared" ref="K35:K65" si="8">K34+G35</f>
        <v>0</v>
      </c>
      <c r="L35" s="33">
        <f t="shared" si="5"/>
        <v>45992</v>
      </c>
      <c r="P35" s="34"/>
      <c r="Q35" s="42">
        <f t="shared" ref="Q35:Q98" si="9">ROUNDUP(+Q34+0.05,2)</f>
        <v>8.1</v>
      </c>
      <c r="R35" s="41">
        <v>1.00675</v>
      </c>
      <c r="S35" s="41">
        <v>0.50506819999999997</v>
      </c>
      <c r="T35" s="41">
        <v>0.33784340000000002</v>
      </c>
      <c r="U35" s="41">
        <v>0.25423289999999998</v>
      </c>
      <c r="V35" s="41">
        <v>0.20406820000000001</v>
      </c>
      <c r="W35">
        <v>0.17062620000000001</v>
      </c>
      <c r="X35">
        <v>0.14674019999999999</v>
      </c>
      <c r="Y35">
        <v>0.12882669999999999</v>
      </c>
      <c r="Z35">
        <v>0.1148947</v>
      </c>
      <c r="AA35">
        <v>0.10375</v>
      </c>
      <c r="AB35">
        <v>9.46322E-2</v>
      </c>
      <c r="AC35">
        <v>8.7034700000000007E-2</v>
      </c>
      <c r="AD35">
        <v>8.06066E-2</v>
      </c>
      <c r="AE35">
        <v>7.5097300000000006E-2</v>
      </c>
      <c r="AF35">
        <v>7.0323200000000002E-2</v>
      </c>
      <c r="AG35">
        <v>6.6146200000000002E-2</v>
      </c>
      <c r="AH35">
        <v>6.2461200000000001E-2</v>
      </c>
      <c r="AI35">
        <v>5.91859E-2</v>
      </c>
      <c r="AJ35">
        <v>5.6255899999999998E-2</v>
      </c>
      <c r="AK35">
        <v>5.3619199999999999E-2</v>
      </c>
      <c r="AL35">
        <v>5.1234000000000002E-2</v>
      </c>
      <c r="AM35">
        <v>4.9065999999999999E-2</v>
      </c>
      <c r="AN35">
        <v>4.7086799999999998E-2</v>
      </c>
      <c r="AO35">
        <v>4.5272899999999998E-2</v>
      </c>
      <c r="AP35">
        <v>4.3604400000000001E-2</v>
      </c>
      <c r="AQ35">
        <v>4.2064499999999998E-2</v>
      </c>
      <c r="AR35">
        <v>4.0639000000000002E-2</v>
      </c>
      <c r="AS35">
        <v>3.9315599999999999E-2</v>
      </c>
      <c r="AT35">
        <v>3.8083699999999998E-2</v>
      </c>
      <c r="AU35">
        <v>3.69342E-2</v>
      </c>
      <c r="AV35">
        <v>3.5859000000000002E-2</v>
      </c>
      <c r="AW35">
        <v>3.4851300000000002E-2</v>
      </c>
      <c r="AX35">
        <v>3.3904999999999998E-2</v>
      </c>
      <c r="AY35">
        <v>3.3014500000000002E-2</v>
      </c>
      <c r="AZ35">
        <v>3.2175099999999998E-2</v>
      </c>
      <c r="BA35">
        <v>3.1382500000000001E-2</v>
      </c>
      <c r="BB35">
        <v>3.0633000000000001E-2</v>
      </c>
      <c r="BC35">
        <v>2.9923100000000001E-2</v>
      </c>
      <c r="BD35">
        <v>2.9249899999999999E-2</v>
      </c>
      <c r="BE35">
        <v>2.8610500000000001E-2</v>
      </c>
      <c r="BF35">
        <v>2.80024E-2</v>
      </c>
      <c r="BG35">
        <v>2.74235E-2</v>
      </c>
      <c r="BH35">
        <v>2.6871699999999998E-2</v>
      </c>
      <c r="BI35">
        <v>2.63451E-2</v>
      </c>
      <c r="BJ35">
        <v>2.5842199999999999E-2</v>
      </c>
      <c r="BK35">
        <v>2.53612E-2</v>
      </c>
      <c r="BL35">
        <v>2.49009E-2</v>
      </c>
      <c r="BM35">
        <v>2.44599E-2</v>
      </c>
      <c r="BN35">
        <v>2.4037099999999999E-2</v>
      </c>
      <c r="BO35">
        <v>2.3631300000000001E-2</v>
      </c>
      <c r="BP35">
        <v>2.3241600000000001E-2</v>
      </c>
      <c r="BQ35">
        <v>2.2866999999999998E-2</v>
      </c>
      <c r="BR35">
        <v>2.2506700000000001E-2</v>
      </c>
      <c r="BS35">
        <v>2.21598E-2</v>
      </c>
      <c r="BT35">
        <v>2.1825799999999999E-2</v>
      </c>
      <c r="BU35">
        <v>2.15038E-2</v>
      </c>
      <c r="BV35">
        <v>2.1193199999999999E-2</v>
      </c>
      <c r="BW35">
        <v>2.0893399999999999E-2</v>
      </c>
      <c r="BX35">
        <v>2.0604000000000001E-2</v>
      </c>
      <c r="BY35">
        <v>2.03243E-2</v>
      </c>
      <c r="BZ35">
        <v>2.00539E-2</v>
      </c>
      <c r="CA35">
        <v>1.9792299999999999E-2</v>
      </c>
      <c r="CB35">
        <v>1.95392E-2</v>
      </c>
      <c r="CC35">
        <v>1.9294100000000002E-2</v>
      </c>
      <c r="CD35">
        <v>1.9056699999999999E-2</v>
      </c>
      <c r="CE35">
        <v>1.8826499999999999E-2</v>
      </c>
      <c r="CF35">
        <v>1.8603399999999999E-2</v>
      </c>
      <c r="CG35">
        <v>1.8386900000000001E-2</v>
      </c>
      <c r="CH35">
        <v>1.81768E-2</v>
      </c>
      <c r="CI35">
        <v>1.7972800000000001E-2</v>
      </c>
      <c r="CJ35">
        <v>1.7774600000000002E-2</v>
      </c>
      <c r="CK35">
        <v>1.75821E-2</v>
      </c>
      <c r="CM35">
        <v>4</v>
      </c>
      <c r="CN35">
        <v>5</v>
      </c>
    </row>
    <row r="36" spans="2:92" x14ac:dyDescent="0.25">
      <c r="B36" s="6">
        <f>B35+1</f>
        <v>4</v>
      </c>
      <c r="C36" s="21">
        <f t="shared" si="2"/>
        <v>0</v>
      </c>
      <c r="D36" s="65">
        <f t="shared" si="3"/>
        <v>0</v>
      </c>
      <c r="E36" s="65">
        <f t="shared" si="6"/>
        <v>0</v>
      </c>
      <c r="F36" s="65">
        <f t="shared" si="7"/>
        <v>9.6</v>
      </c>
      <c r="G36" s="65">
        <f t="shared" si="4"/>
        <v>0</v>
      </c>
      <c r="H36" s="65">
        <f t="shared" si="0"/>
        <v>0</v>
      </c>
      <c r="I36" s="65">
        <f>$I35-$H36</f>
        <v>0</v>
      </c>
      <c r="J36" s="65">
        <f>J35+H36</f>
        <v>0</v>
      </c>
      <c r="K36" s="65">
        <f t="shared" si="8"/>
        <v>0</v>
      </c>
      <c r="L36" s="33">
        <f t="shared" si="5"/>
        <v>46053</v>
      </c>
      <c r="P36" s="34"/>
      <c r="Q36" s="42">
        <f t="shared" si="9"/>
        <v>8.15</v>
      </c>
      <c r="R36" s="41">
        <v>1.0067917</v>
      </c>
      <c r="S36" s="41">
        <v>0.50509950000000003</v>
      </c>
      <c r="T36" s="41">
        <v>0.33787129999999999</v>
      </c>
      <c r="U36" s="41">
        <v>0.25425920000000002</v>
      </c>
      <c r="V36" s="41">
        <v>0.20409340000000001</v>
      </c>
      <c r="W36">
        <v>0.17065079999999999</v>
      </c>
      <c r="X36">
        <v>0.14676439999999999</v>
      </c>
      <c r="Y36">
        <v>0.12885050000000001</v>
      </c>
      <c r="Z36">
        <v>0.1149183</v>
      </c>
      <c r="AA36">
        <v>0.1037733</v>
      </c>
      <c r="AB36">
        <v>9.4655400000000001E-2</v>
      </c>
      <c r="AC36">
        <v>8.7057800000000005E-2</v>
      </c>
      <c r="AD36">
        <v>8.0629599999999996E-2</v>
      </c>
      <c r="AE36">
        <v>7.5120300000000001E-2</v>
      </c>
      <c r="AF36">
        <v>7.0346099999999995E-2</v>
      </c>
      <c r="AG36">
        <v>6.6169099999999995E-2</v>
      </c>
      <c r="AH36">
        <v>6.2483999999999998E-2</v>
      </c>
      <c r="AI36">
        <v>5.9208799999999999E-2</v>
      </c>
      <c r="AJ36">
        <v>5.6278700000000001E-2</v>
      </c>
      <c r="AK36">
        <v>5.3642000000000002E-2</v>
      </c>
      <c r="AL36">
        <v>5.1256799999999998E-2</v>
      </c>
      <c r="AM36">
        <v>4.9088800000000002E-2</v>
      </c>
      <c r="AN36">
        <v>4.7109600000000001E-2</v>
      </c>
      <c r="AO36">
        <v>4.5295700000000001E-2</v>
      </c>
      <c r="AP36">
        <v>4.3627199999999998E-2</v>
      </c>
      <c r="AQ36">
        <v>4.2087399999999997E-2</v>
      </c>
      <c r="AR36">
        <v>4.0661900000000001E-2</v>
      </c>
      <c r="AS36">
        <v>3.9338499999999998E-2</v>
      </c>
      <c r="AT36">
        <v>3.8106599999999997E-2</v>
      </c>
      <c r="AU36">
        <v>3.69571E-2</v>
      </c>
      <c r="AV36">
        <v>3.5881999999999997E-2</v>
      </c>
      <c r="AW36">
        <v>3.4874299999999997E-2</v>
      </c>
      <c r="AX36">
        <v>3.3928E-2</v>
      </c>
      <c r="AY36">
        <v>3.3037499999999997E-2</v>
      </c>
      <c r="AZ36">
        <v>3.21981E-2</v>
      </c>
      <c r="BA36">
        <v>3.1405599999999999E-2</v>
      </c>
      <c r="BB36">
        <v>3.0656099999999999E-2</v>
      </c>
      <c r="BC36">
        <v>2.9946299999999999E-2</v>
      </c>
      <c r="BD36">
        <v>2.92731E-2</v>
      </c>
      <c r="BE36">
        <v>2.8633700000000002E-2</v>
      </c>
      <c r="BF36">
        <v>2.8025700000000001E-2</v>
      </c>
      <c r="BG36">
        <v>2.74468E-2</v>
      </c>
      <c r="BH36">
        <v>2.6894999999999999E-2</v>
      </c>
      <c r="BI36">
        <v>2.63685E-2</v>
      </c>
      <c r="BJ36">
        <v>2.5865599999999999E-2</v>
      </c>
      <c r="BK36">
        <v>2.53846E-2</v>
      </c>
      <c r="BL36">
        <v>2.49243E-2</v>
      </c>
      <c r="BM36">
        <v>2.4483399999999999E-2</v>
      </c>
      <c r="BN36">
        <v>2.4060600000000001E-2</v>
      </c>
      <c r="BO36">
        <v>2.36549E-2</v>
      </c>
      <c r="BP36">
        <v>2.32652E-2</v>
      </c>
      <c r="BQ36">
        <v>2.2890600000000001E-2</v>
      </c>
      <c r="BR36">
        <v>2.2530399999999999E-2</v>
      </c>
      <c r="BS36">
        <v>2.2183600000000001E-2</v>
      </c>
      <c r="BT36">
        <v>2.1849500000000001E-2</v>
      </c>
      <c r="BU36">
        <v>2.1527600000000001E-2</v>
      </c>
      <c r="BV36">
        <v>2.1217E-2</v>
      </c>
      <c r="BW36">
        <v>2.09173E-2</v>
      </c>
      <c r="BX36">
        <v>2.0627900000000001E-2</v>
      </c>
      <c r="BY36">
        <v>2.03483E-2</v>
      </c>
      <c r="BZ36">
        <v>2.0077899999999999E-2</v>
      </c>
      <c r="CA36">
        <v>1.9816400000000001E-2</v>
      </c>
      <c r="CB36">
        <v>1.9563299999999999E-2</v>
      </c>
      <c r="CC36">
        <v>1.9318200000000001E-2</v>
      </c>
      <c r="CD36">
        <v>1.9080799999999998E-2</v>
      </c>
      <c r="CE36">
        <v>1.8850700000000001E-2</v>
      </c>
      <c r="CF36">
        <v>1.8627600000000001E-2</v>
      </c>
      <c r="CG36">
        <v>1.8411199999999999E-2</v>
      </c>
      <c r="CH36">
        <v>1.8201100000000001E-2</v>
      </c>
      <c r="CI36">
        <v>1.7997200000000001E-2</v>
      </c>
      <c r="CJ36">
        <v>1.7799100000000002E-2</v>
      </c>
      <c r="CK36">
        <v>1.76066E-2</v>
      </c>
      <c r="CM36">
        <v>5</v>
      </c>
      <c r="CN36">
        <v>6</v>
      </c>
    </row>
    <row r="37" spans="2:92" x14ac:dyDescent="0.25">
      <c r="B37" s="6">
        <f t="shared" si="1"/>
        <v>5</v>
      </c>
      <c r="C37" s="21">
        <f t="shared" si="2"/>
        <v>0</v>
      </c>
      <c r="D37" s="65">
        <f t="shared" si="3"/>
        <v>0</v>
      </c>
      <c r="E37" s="65">
        <f t="shared" si="6"/>
        <v>0</v>
      </c>
      <c r="F37" s="65">
        <f t="shared" si="7"/>
        <v>9.6</v>
      </c>
      <c r="G37" s="65">
        <f t="shared" si="4"/>
        <v>0</v>
      </c>
      <c r="H37" s="65">
        <f t="shared" si="0"/>
        <v>0</v>
      </c>
      <c r="I37" s="65">
        <f>$I36-$H37</f>
        <v>0</v>
      </c>
      <c r="J37" s="65">
        <f t="shared" ref="J37:J65" si="10">J36+H37</f>
        <v>0</v>
      </c>
      <c r="K37" s="65">
        <f t="shared" si="8"/>
        <v>0</v>
      </c>
      <c r="L37" s="33">
        <f t="shared" si="5"/>
        <v>46081</v>
      </c>
      <c r="P37" s="34"/>
      <c r="Q37" s="42">
        <f t="shared" si="9"/>
        <v>8.1999999999999993</v>
      </c>
      <c r="R37" s="41">
        <v>1.0068333</v>
      </c>
      <c r="S37" s="41">
        <v>0.50513079999999999</v>
      </c>
      <c r="T37" s="41">
        <v>0.33789920000000001</v>
      </c>
      <c r="U37" s="41">
        <v>0.25428539999999999</v>
      </c>
      <c r="V37" s="41">
        <v>0.20411860000000001</v>
      </c>
      <c r="W37">
        <v>0.1706754</v>
      </c>
      <c r="X37">
        <v>0.14678849999999999</v>
      </c>
      <c r="Y37">
        <v>0.1288743</v>
      </c>
      <c r="Z37">
        <v>0.1149419</v>
      </c>
      <c r="AA37">
        <v>0.10379670000000001</v>
      </c>
      <c r="AB37">
        <v>9.4678700000000005E-2</v>
      </c>
      <c r="AC37">
        <v>8.7080900000000003E-2</v>
      </c>
      <c r="AD37">
        <v>8.0652699999999994E-2</v>
      </c>
      <c r="AE37">
        <v>7.5143299999999996E-2</v>
      </c>
      <c r="AF37">
        <v>7.0369000000000001E-2</v>
      </c>
      <c r="AG37">
        <v>6.6192000000000001E-2</v>
      </c>
      <c r="AH37">
        <v>6.2506900000000004E-2</v>
      </c>
      <c r="AI37">
        <v>5.9231600000000002E-2</v>
      </c>
      <c r="AJ37">
        <v>5.6301499999999997E-2</v>
      </c>
      <c r="AK37">
        <v>5.3664799999999999E-2</v>
      </c>
      <c r="AL37">
        <v>5.1279600000000002E-2</v>
      </c>
      <c r="AM37">
        <v>4.9111599999999998E-2</v>
      </c>
      <c r="AN37">
        <v>4.7132500000000001E-2</v>
      </c>
      <c r="AO37">
        <v>4.5318600000000001E-2</v>
      </c>
      <c r="AP37">
        <v>4.3650099999999997E-2</v>
      </c>
      <c r="AQ37">
        <v>4.21102E-2</v>
      </c>
      <c r="AR37">
        <v>4.0684699999999997E-2</v>
      </c>
      <c r="AS37">
        <v>3.9361399999999998E-2</v>
      </c>
      <c r="AT37">
        <v>3.8129499999999997E-2</v>
      </c>
      <c r="AU37">
        <v>3.6979999999999999E-2</v>
      </c>
      <c r="AV37">
        <v>3.5904899999999997E-2</v>
      </c>
      <c r="AW37">
        <v>3.4897299999999999E-2</v>
      </c>
      <c r="AX37">
        <v>3.3951000000000002E-2</v>
      </c>
      <c r="AY37">
        <v>3.30605E-2</v>
      </c>
      <c r="AZ37">
        <v>3.2221199999999998E-2</v>
      </c>
      <c r="BA37">
        <v>3.1428699999999997E-2</v>
      </c>
      <c r="BB37">
        <v>3.06793E-2</v>
      </c>
      <c r="BC37">
        <v>2.99695E-2</v>
      </c>
      <c r="BD37">
        <v>2.9296300000000001E-2</v>
      </c>
      <c r="BE37">
        <v>2.8656899999999999E-2</v>
      </c>
      <c r="BF37">
        <v>2.8048900000000002E-2</v>
      </c>
      <c r="BG37">
        <v>2.7470100000000001E-2</v>
      </c>
      <c r="BH37">
        <v>2.6918399999999999E-2</v>
      </c>
      <c r="BI37">
        <v>2.6391899999999999E-2</v>
      </c>
      <c r="BJ37">
        <v>2.5888999999999999E-2</v>
      </c>
      <c r="BK37">
        <v>2.5408099999999999E-2</v>
      </c>
      <c r="BL37">
        <v>2.4947799999999999E-2</v>
      </c>
      <c r="BM37">
        <v>2.4506900000000002E-2</v>
      </c>
      <c r="BN37">
        <v>2.4084100000000001E-2</v>
      </c>
      <c r="BO37">
        <v>2.3678399999999999E-2</v>
      </c>
      <c r="BP37">
        <v>2.3288799999999998E-2</v>
      </c>
      <c r="BQ37">
        <v>2.2914299999999999E-2</v>
      </c>
      <c r="BR37">
        <v>2.2554100000000001E-2</v>
      </c>
      <c r="BS37">
        <v>2.2207299999999999E-2</v>
      </c>
      <c r="BT37">
        <v>2.1873299999999998E-2</v>
      </c>
      <c r="BU37">
        <v>2.1551399999999998E-2</v>
      </c>
      <c r="BV37">
        <v>2.12409E-2</v>
      </c>
      <c r="BW37">
        <v>2.09412E-2</v>
      </c>
      <c r="BX37">
        <v>2.0651800000000001E-2</v>
      </c>
      <c r="BY37">
        <v>2.03722E-2</v>
      </c>
      <c r="BZ37">
        <v>2.0101899999999999E-2</v>
      </c>
      <c r="CA37">
        <v>1.98405E-2</v>
      </c>
      <c r="CB37">
        <v>1.9587400000000001E-2</v>
      </c>
      <c r="CC37">
        <v>1.9342399999999999E-2</v>
      </c>
      <c r="CD37">
        <v>1.9105E-2</v>
      </c>
      <c r="CE37">
        <v>1.8874999999999999E-2</v>
      </c>
      <c r="CF37">
        <v>1.8651899999999999E-2</v>
      </c>
      <c r="CG37">
        <v>1.84355E-2</v>
      </c>
      <c r="CH37">
        <v>1.8225499999999999E-2</v>
      </c>
      <c r="CI37">
        <v>1.8021599999999999E-2</v>
      </c>
      <c r="CJ37">
        <v>1.7823499999999999E-2</v>
      </c>
      <c r="CK37">
        <v>1.76311E-2</v>
      </c>
      <c r="CM37">
        <v>6</v>
      </c>
      <c r="CN37">
        <v>7</v>
      </c>
    </row>
    <row r="38" spans="2:92" x14ac:dyDescent="0.25">
      <c r="B38" s="6">
        <f t="shared" si="1"/>
        <v>6</v>
      </c>
      <c r="C38" s="21">
        <f t="shared" si="2"/>
        <v>0</v>
      </c>
      <c r="D38" s="65">
        <f t="shared" si="3"/>
        <v>0</v>
      </c>
      <c r="E38" s="65">
        <f t="shared" si="6"/>
        <v>0</v>
      </c>
      <c r="F38" s="65">
        <f t="shared" si="7"/>
        <v>9.6</v>
      </c>
      <c r="G38" s="65">
        <f t="shared" si="4"/>
        <v>0</v>
      </c>
      <c r="H38" s="65">
        <f t="shared" si="0"/>
        <v>0</v>
      </c>
      <c r="I38" s="65">
        <f t="shared" ref="I38:I65" si="11">$I37-$H38</f>
        <v>0</v>
      </c>
      <c r="J38" s="65">
        <f t="shared" si="10"/>
        <v>0</v>
      </c>
      <c r="K38" s="65">
        <f t="shared" si="8"/>
        <v>0</v>
      </c>
      <c r="L38" s="33">
        <f t="shared" si="5"/>
        <v>46112</v>
      </c>
      <c r="P38" s="34"/>
      <c r="Q38" s="42">
        <f t="shared" si="9"/>
        <v>8.25</v>
      </c>
      <c r="R38" s="41">
        <v>1.006875</v>
      </c>
      <c r="S38" s="41">
        <v>0.50516209999999995</v>
      </c>
      <c r="T38" s="41">
        <v>0.33792709999999998</v>
      </c>
      <c r="U38" s="41">
        <v>0.25431160000000003</v>
      </c>
      <c r="V38" s="41">
        <v>0.20414379999999999</v>
      </c>
      <c r="W38">
        <v>0.17069999999999999</v>
      </c>
      <c r="X38">
        <v>0.14681259999999999</v>
      </c>
      <c r="Y38">
        <v>0.12889809999999999</v>
      </c>
      <c r="Z38">
        <v>0.1149654</v>
      </c>
      <c r="AA38">
        <v>0.1038201</v>
      </c>
      <c r="AB38">
        <v>9.4701900000000006E-2</v>
      </c>
      <c r="AC38">
        <v>8.7104100000000004E-2</v>
      </c>
      <c r="AD38">
        <v>8.0675700000000003E-2</v>
      </c>
      <c r="AE38">
        <v>7.5166300000000005E-2</v>
      </c>
      <c r="AF38">
        <v>7.0391899999999993E-2</v>
      </c>
      <c r="AG38">
        <v>6.6214899999999993E-2</v>
      </c>
      <c r="AH38">
        <v>6.2529699999999994E-2</v>
      </c>
      <c r="AI38">
        <v>5.9254399999999999E-2</v>
      </c>
      <c r="AJ38">
        <v>5.6324399999999997E-2</v>
      </c>
      <c r="AK38">
        <v>5.3687699999999998E-2</v>
      </c>
      <c r="AL38">
        <v>5.1302500000000001E-2</v>
      </c>
      <c r="AM38">
        <v>4.9134400000000002E-2</v>
      </c>
      <c r="AN38">
        <v>4.7155299999999997E-2</v>
      </c>
      <c r="AO38">
        <v>4.5341399999999997E-2</v>
      </c>
      <c r="AP38">
        <v>4.3672900000000001E-2</v>
      </c>
      <c r="AQ38">
        <v>4.21331E-2</v>
      </c>
      <c r="AR38">
        <v>4.0707599999999997E-2</v>
      </c>
      <c r="AS38">
        <v>3.9384299999999997E-2</v>
      </c>
      <c r="AT38">
        <v>3.8152400000000003E-2</v>
      </c>
      <c r="AU38">
        <v>3.7003000000000001E-2</v>
      </c>
      <c r="AV38">
        <v>3.5927899999999999E-2</v>
      </c>
      <c r="AW38">
        <v>3.4920300000000001E-2</v>
      </c>
      <c r="AX38">
        <v>3.3973999999999997E-2</v>
      </c>
      <c r="AY38">
        <v>3.3083599999999998E-2</v>
      </c>
      <c r="AZ38">
        <v>3.2244299999999997E-2</v>
      </c>
      <c r="BA38">
        <v>3.1451800000000002E-2</v>
      </c>
      <c r="BB38">
        <v>3.0702400000000001E-2</v>
      </c>
      <c r="BC38">
        <v>2.9992600000000001E-2</v>
      </c>
      <c r="BD38">
        <v>2.9319499999999998E-2</v>
      </c>
      <c r="BE38">
        <v>2.8680199999999999E-2</v>
      </c>
      <c r="BF38">
        <v>2.8072199999999999E-2</v>
      </c>
      <c r="BG38">
        <v>2.7493400000000001E-2</v>
      </c>
      <c r="BH38">
        <v>2.6941699999999999E-2</v>
      </c>
      <c r="BI38">
        <v>2.6415299999999999E-2</v>
      </c>
      <c r="BJ38">
        <v>2.5912399999999999E-2</v>
      </c>
      <c r="BK38">
        <v>2.5431499999999999E-2</v>
      </c>
      <c r="BL38">
        <v>2.4971299999999998E-2</v>
      </c>
      <c r="BM38">
        <v>2.4530400000000001E-2</v>
      </c>
      <c r="BN38">
        <v>2.4107699999999999E-2</v>
      </c>
      <c r="BO38">
        <v>2.37021E-2</v>
      </c>
      <c r="BP38">
        <v>2.33125E-2</v>
      </c>
      <c r="BQ38">
        <v>2.2938E-2</v>
      </c>
      <c r="BR38">
        <v>2.2577799999999999E-2</v>
      </c>
      <c r="BS38">
        <v>2.22311E-2</v>
      </c>
      <c r="BT38">
        <v>2.1897099999999999E-2</v>
      </c>
      <c r="BU38">
        <v>2.1575199999999999E-2</v>
      </c>
      <c r="BV38">
        <v>2.12648E-2</v>
      </c>
      <c r="BW38">
        <v>2.09652E-2</v>
      </c>
      <c r="BX38">
        <v>2.0675800000000001E-2</v>
      </c>
      <c r="BY38">
        <v>2.0396299999999999E-2</v>
      </c>
      <c r="BZ38">
        <v>2.0126000000000002E-2</v>
      </c>
      <c r="CA38">
        <v>1.98646E-2</v>
      </c>
      <c r="CB38">
        <v>1.96115E-2</v>
      </c>
      <c r="CC38">
        <v>1.9366600000000001E-2</v>
      </c>
      <c r="CD38">
        <v>1.9129199999999999E-2</v>
      </c>
      <c r="CE38">
        <v>1.8899200000000001E-2</v>
      </c>
      <c r="CF38">
        <v>1.86762E-2</v>
      </c>
      <c r="CG38">
        <v>1.8459799999999998E-2</v>
      </c>
      <c r="CH38">
        <v>1.8249899999999999E-2</v>
      </c>
      <c r="CI38">
        <v>1.8046E-2</v>
      </c>
      <c r="CJ38">
        <v>1.7847999999999999E-2</v>
      </c>
      <c r="CK38">
        <v>1.76556E-2</v>
      </c>
      <c r="CM38">
        <v>7</v>
      </c>
      <c r="CN38">
        <v>8</v>
      </c>
    </row>
    <row r="39" spans="2:92" x14ac:dyDescent="0.25">
      <c r="B39" s="6">
        <f t="shared" si="1"/>
        <v>7</v>
      </c>
      <c r="C39" s="21">
        <f t="shared" si="2"/>
        <v>0</v>
      </c>
      <c r="D39" s="65">
        <f t="shared" si="3"/>
        <v>0</v>
      </c>
      <c r="E39" s="65">
        <f t="shared" si="6"/>
        <v>0</v>
      </c>
      <c r="F39" s="65">
        <f t="shared" si="7"/>
        <v>9.6</v>
      </c>
      <c r="G39" s="65">
        <f t="shared" si="4"/>
        <v>0</v>
      </c>
      <c r="H39" s="65">
        <f t="shared" si="0"/>
        <v>0</v>
      </c>
      <c r="I39" s="65">
        <f t="shared" si="11"/>
        <v>0</v>
      </c>
      <c r="J39" s="65">
        <f t="shared" si="10"/>
        <v>0</v>
      </c>
      <c r="K39" s="65">
        <f t="shared" si="8"/>
        <v>0</v>
      </c>
      <c r="L39" s="33">
        <f t="shared" si="5"/>
        <v>46142</v>
      </c>
      <c r="P39" s="34"/>
      <c r="Q39" s="42">
        <f t="shared" si="9"/>
        <v>8.3000000000000007</v>
      </c>
      <c r="R39" s="41">
        <v>1.0069167000000001</v>
      </c>
      <c r="S39" s="41">
        <v>0.50519349999999996</v>
      </c>
      <c r="T39" s="41">
        <v>0.33795500000000001</v>
      </c>
      <c r="U39" s="41">
        <v>0.2543378</v>
      </c>
      <c r="V39" s="41">
        <v>0.20416909999999999</v>
      </c>
      <c r="W39">
        <v>0.1707246</v>
      </c>
      <c r="X39">
        <v>0.14683679999999999</v>
      </c>
      <c r="Y39">
        <v>0.12892190000000001</v>
      </c>
      <c r="Z39">
        <v>0.11498899999999999</v>
      </c>
      <c r="AA39">
        <v>0.10384350000000001</v>
      </c>
      <c r="AB39">
        <v>9.4725199999999996E-2</v>
      </c>
      <c r="AC39">
        <v>8.7127200000000002E-2</v>
      </c>
      <c r="AD39">
        <v>8.0698800000000001E-2</v>
      </c>
      <c r="AE39">
        <v>7.5189300000000001E-2</v>
      </c>
      <c r="AF39">
        <v>7.0414900000000002E-2</v>
      </c>
      <c r="AG39">
        <v>6.6237799999999999E-2</v>
      </c>
      <c r="AH39">
        <v>6.25526E-2</v>
      </c>
      <c r="AI39">
        <v>5.9277299999999998E-2</v>
      </c>
      <c r="AJ39">
        <v>5.63472E-2</v>
      </c>
      <c r="AK39">
        <v>5.3710500000000001E-2</v>
      </c>
      <c r="AL39">
        <v>5.1325299999999997E-2</v>
      </c>
      <c r="AM39">
        <v>4.9157300000000001E-2</v>
      </c>
      <c r="AN39">
        <v>4.7178100000000001E-2</v>
      </c>
      <c r="AO39">
        <v>4.53642E-2</v>
      </c>
      <c r="AP39">
        <v>4.36958E-2</v>
      </c>
      <c r="AQ39">
        <v>4.2155999999999999E-2</v>
      </c>
      <c r="AR39">
        <v>4.0730500000000003E-2</v>
      </c>
      <c r="AS39">
        <v>3.9407200000000003E-2</v>
      </c>
      <c r="AT39">
        <v>3.8175300000000002E-2</v>
      </c>
      <c r="AU39">
        <v>3.70259E-2</v>
      </c>
      <c r="AV39">
        <v>3.5950900000000001E-2</v>
      </c>
      <c r="AW39">
        <v>3.4943299999999997E-2</v>
      </c>
      <c r="AX39">
        <v>3.3996999999999999E-2</v>
      </c>
      <c r="AY39">
        <v>3.3106700000000003E-2</v>
      </c>
      <c r="AZ39">
        <v>3.2267400000000002E-2</v>
      </c>
      <c r="BA39">
        <v>3.14749E-2</v>
      </c>
      <c r="BB39">
        <v>3.0725599999999999E-2</v>
      </c>
      <c r="BC39">
        <v>3.0015799999999999E-2</v>
      </c>
      <c r="BD39">
        <v>2.9342699999999999E-2</v>
      </c>
      <c r="BE39">
        <v>2.87034E-2</v>
      </c>
      <c r="BF39">
        <v>2.8095499999999999E-2</v>
      </c>
      <c r="BG39">
        <v>2.7516700000000002E-2</v>
      </c>
      <c r="BH39">
        <v>2.6965099999999999E-2</v>
      </c>
      <c r="BI39">
        <v>2.6438699999999999E-2</v>
      </c>
      <c r="BJ39">
        <v>2.5935799999999998E-2</v>
      </c>
      <c r="BK39">
        <v>2.5454999999999998E-2</v>
      </c>
      <c r="BL39">
        <v>2.4994800000000001E-2</v>
      </c>
      <c r="BM39">
        <v>2.4553999999999999E-2</v>
      </c>
      <c r="BN39">
        <v>2.4131300000000001E-2</v>
      </c>
      <c r="BO39">
        <v>2.3725699999999999E-2</v>
      </c>
      <c r="BP39">
        <v>2.3336099999999999E-2</v>
      </c>
      <c r="BQ39">
        <v>2.2961700000000002E-2</v>
      </c>
      <c r="BR39">
        <v>2.26015E-2</v>
      </c>
      <c r="BS39">
        <v>2.2254900000000001E-2</v>
      </c>
      <c r="BT39">
        <v>2.19209E-2</v>
      </c>
      <c r="BU39">
        <v>2.15991E-2</v>
      </c>
      <c r="BV39">
        <v>2.1288700000000001E-2</v>
      </c>
      <c r="BW39">
        <v>2.09891E-2</v>
      </c>
      <c r="BX39">
        <v>2.0699800000000001E-2</v>
      </c>
      <c r="BY39">
        <v>2.0420299999999999E-2</v>
      </c>
      <c r="BZ39">
        <v>2.0150000000000001E-2</v>
      </c>
      <c r="CA39">
        <v>1.9888699999999999E-2</v>
      </c>
      <c r="CB39">
        <v>1.9635699999999999E-2</v>
      </c>
      <c r="CC39">
        <v>1.93908E-2</v>
      </c>
      <c r="CD39">
        <v>1.91535E-2</v>
      </c>
      <c r="CE39">
        <v>1.8923499999999999E-2</v>
      </c>
      <c r="CF39">
        <v>1.8700499999999998E-2</v>
      </c>
      <c r="CG39">
        <v>1.8484199999999999E-2</v>
      </c>
      <c r="CH39">
        <v>1.82743E-2</v>
      </c>
      <c r="CI39">
        <v>1.80704E-2</v>
      </c>
      <c r="CJ39">
        <v>1.7872499999999999E-2</v>
      </c>
      <c r="CK39">
        <v>1.7680100000000001E-2</v>
      </c>
      <c r="CM39">
        <v>8</v>
      </c>
      <c r="CN39">
        <v>9</v>
      </c>
    </row>
    <row r="40" spans="2:92" x14ac:dyDescent="0.25">
      <c r="B40" s="6">
        <f t="shared" si="1"/>
        <v>8</v>
      </c>
      <c r="C40" s="21">
        <f t="shared" si="2"/>
        <v>0</v>
      </c>
      <c r="D40" s="65">
        <f t="shared" si="3"/>
        <v>0</v>
      </c>
      <c r="E40" s="65">
        <f t="shared" si="6"/>
        <v>0</v>
      </c>
      <c r="F40" s="65">
        <f t="shared" si="7"/>
        <v>9.6</v>
      </c>
      <c r="G40" s="65">
        <f t="shared" si="4"/>
        <v>0</v>
      </c>
      <c r="H40" s="65">
        <f t="shared" si="0"/>
        <v>0</v>
      </c>
      <c r="I40" s="65">
        <f t="shared" si="11"/>
        <v>0</v>
      </c>
      <c r="J40" s="65">
        <f t="shared" si="10"/>
        <v>0</v>
      </c>
      <c r="K40" s="65">
        <f t="shared" si="8"/>
        <v>0</v>
      </c>
      <c r="L40" s="33">
        <f t="shared" si="5"/>
        <v>46173</v>
      </c>
      <c r="P40" s="34"/>
      <c r="Q40" s="42">
        <f t="shared" si="9"/>
        <v>8.35</v>
      </c>
      <c r="R40" s="41">
        <v>1.0069583</v>
      </c>
      <c r="S40" s="41">
        <v>0.50522480000000003</v>
      </c>
      <c r="T40" s="41">
        <v>0.33798289999999998</v>
      </c>
      <c r="U40" s="41">
        <v>0.25436399999999998</v>
      </c>
      <c r="V40" s="41">
        <v>0.2041943</v>
      </c>
      <c r="W40">
        <v>0.17074909999999999</v>
      </c>
      <c r="X40">
        <v>0.14686089999999999</v>
      </c>
      <c r="Y40">
        <v>0.1289457</v>
      </c>
      <c r="Z40">
        <v>0.11501260000000001</v>
      </c>
      <c r="AA40">
        <v>0.1038669</v>
      </c>
      <c r="AB40">
        <v>9.4748399999999997E-2</v>
      </c>
      <c r="AC40">
        <v>8.71503E-2</v>
      </c>
      <c r="AD40">
        <v>8.0721799999999996E-2</v>
      </c>
      <c r="AE40">
        <v>7.5212200000000007E-2</v>
      </c>
      <c r="AF40">
        <v>7.0437799999999995E-2</v>
      </c>
      <c r="AG40">
        <v>6.6260700000000006E-2</v>
      </c>
      <c r="AH40">
        <v>6.2575500000000006E-2</v>
      </c>
      <c r="AI40">
        <v>5.9300100000000001E-2</v>
      </c>
      <c r="AJ40">
        <v>5.6370000000000003E-2</v>
      </c>
      <c r="AK40">
        <v>5.3733299999999998E-2</v>
      </c>
      <c r="AL40">
        <v>5.1348100000000001E-2</v>
      </c>
      <c r="AM40">
        <v>4.9180099999999997E-2</v>
      </c>
      <c r="AN40">
        <v>4.7201E-2</v>
      </c>
      <c r="AO40">
        <v>4.53871E-2</v>
      </c>
      <c r="AP40">
        <v>4.3718600000000003E-2</v>
      </c>
      <c r="AQ40">
        <v>4.2178899999999998E-2</v>
      </c>
      <c r="AR40">
        <v>4.0753400000000002E-2</v>
      </c>
      <c r="AS40">
        <v>3.9430100000000003E-2</v>
      </c>
      <c r="AT40">
        <v>3.8198299999999998E-2</v>
      </c>
      <c r="AU40">
        <v>3.7048900000000003E-2</v>
      </c>
      <c r="AV40">
        <v>3.5973900000000003E-2</v>
      </c>
      <c r="AW40">
        <v>3.4966299999999999E-2</v>
      </c>
      <c r="AX40">
        <v>3.4020099999999998E-2</v>
      </c>
      <c r="AY40">
        <v>3.3129699999999998E-2</v>
      </c>
      <c r="AZ40">
        <v>3.22905E-2</v>
      </c>
      <c r="BA40">
        <v>3.1498100000000001E-2</v>
      </c>
      <c r="BB40">
        <v>3.07487E-2</v>
      </c>
      <c r="BC40">
        <v>3.0039E-2</v>
      </c>
      <c r="BD40">
        <v>2.93659E-2</v>
      </c>
      <c r="BE40">
        <v>2.8726700000000001E-2</v>
      </c>
      <c r="BF40">
        <v>2.8118799999999999E-2</v>
      </c>
      <c r="BG40">
        <v>2.7540100000000001E-2</v>
      </c>
      <c r="BH40">
        <v>2.6988399999999999E-2</v>
      </c>
      <c r="BI40">
        <v>2.6462099999999999E-2</v>
      </c>
      <c r="BJ40">
        <v>2.5959300000000001E-2</v>
      </c>
      <c r="BK40">
        <v>2.5478500000000001E-2</v>
      </c>
      <c r="BL40">
        <v>2.50183E-2</v>
      </c>
      <c r="BM40">
        <v>2.4577499999999999E-2</v>
      </c>
      <c r="BN40">
        <v>2.41549E-2</v>
      </c>
      <c r="BO40">
        <v>2.3749300000000001E-2</v>
      </c>
      <c r="BP40">
        <v>2.33598E-2</v>
      </c>
      <c r="BQ40">
        <v>2.29854E-2</v>
      </c>
      <c r="BR40">
        <v>2.2625300000000001E-2</v>
      </c>
      <c r="BS40">
        <v>2.2278699999999999E-2</v>
      </c>
      <c r="BT40">
        <v>2.19448E-2</v>
      </c>
      <c r="BU40">
        <v>2.1623E-2</v>
      </c>
      <c r="BV40">
        <v>2.1312600000000001E-2</v>
      </c>
      <c r="BW40">
        <v>2.1013E-2</v>
      </c>
      <c r="BX40">
        <v>2.0723800000000001E-2</v>
      </c>
      <c r="BY40">
        <v>2.0444299999999999E-2</v>
      </c>
      <c r="BZ40">
        <v>2.01741E-2</v>
      </c>
      <c r="CA40">
        <v>1.9912800000000001E-2</v>
      </c>
      <c r="CB40">
        <v>1.9659900000000001E-2</v>
      </c>
      <c r="CC40">
        <v>1.9415000000000002E-2</v>
      </c>
      <c r="CD40">
        <v>1.9177699999999999E-2</v>
      </c>
      <c r="CE40">
        <v>1.8947800000000001E-2</v>
      </c>
      <c r="CF40">
        <v>1.87248E-2</v>
      </c>
      <c r="CG40">
        <v>1.85086E-2</v>
      </c>
      <c r="CH40">
        <v>1.8298700000000001E-2</v>
      </c>
      <c r="CI40">
        <v>1.8094900000000001E-2</v>
      </c>
      <c r="CJ40">
        <v>1.7897E-2</v>
      </c>
      <c r="CK40">
        <v>1.7704600000000001E-2</v>
      </c>
      <c r="CM40">
        <v>9</v>
      </c>
      <c r="CN40">
        <v>10</v>
      </c>
    </row>
    <row r="41" spans="2:92" x14ac:dyDescent="0.25">
      <c r="B41" s="6">
        <f t="shared" si="1"/>
        <v>9</v>
      </c>
      <c r="C41" s="21">
        <f t="shared" si="2"/>
        <v>0</v>
      </c>
      <c r="D41" s="65">
        <f t="shared" si="3"/>
        <v>0</v>
      </c>
      <c r="E41" s="65">
        <f t="shared" si="6"/>
        <v>0</v>
      </c>
      <c r="F41" s="65">
        <f t="shared" si="7"/>
        <v>9.6</v>
      </c>
      <c r="G41" s="65">
        <f t="shared" si="4"/>
        <v>0</v>
      </c>
      <c r="H41" s="65">
        <f t="shared" si="0"/>
        <v>0</v>
      </c>
      <c r="I41" s="65">
        <f t="shared" si="11"/>
        <v>0</v>
      </c>
      <c r="J41" s="65">
        <f t="shared" si="10"/>
        <v>0</v>
      </c>
      <c r="K41" s="65">
        <f t="shared" si="8"/>
        <v>0</v>
      </c>
      <c r="L41" s="33">
        <f t="shared" si="5"/>
        <v>46203</v>
      </c>
      <c r="P41" s="34"/>
      <c r="Q41" s="42">
        <f t="shared" si="9"/>
        <v>8.4</v>
      </c>
      <c r="R41" s="41">
        <v>1.0069999999999999</v>
      </c>
      <c r="S41" s="41">
        <v>0.50525609999999999</v>
      </c>
      <c r="T41" s="41">
        <v>0.3380109</v>
      </c>
      <c r="U41" s="41">
        <v>0.25439030000000001</v>
      </c>
      <c r="V41" s="41">
        <v>0.2042195</v>
      </c>
      <c r="W41">
        <v>0.1707737</v>
      </c>
      <c r="X41">
        <v>0.14688499999999999</v>
      </c>
      <c r="Y41">
        <v>0.12896949999999999</v>
      </c>
      <c r="Z41">
        <v>0.11503620000000001</v>
      </c>
      <c r="AA41">
        <v>0.1038903</v>
      </c>
      <c r="AB41">
        <v>9.47717E-2</v>
      </c>
      <c r="AC41">
        <v>8.7173500000000001E-2</v>
      </c>
      <c r="AD41">
        <v>8.0744899999999994E-2</v>
      </c>
      <c r="AE41">
        <v>7.5235200000000002E-2</v>
      </c>
      <c r="AF41">
        <v>7.0460800000000004E-2</v>
      </c>
      <c r="AG41">
        <v>6.6283599999999998E-2</v>
      </c>
      <c r="AH41">
        <v>6.2598299999999996E-2</v>
      </c>
      <c r="AI41">
        <v>5.9323000000000001E-2</v>
      </c>
      <c r="AJ41">
        <v>5.6392900000000003E-2</v>
      </c>
      <c r="AK41">
        <v>5.3756199999999997E-2</v>
      </c>
      <c r="AL41">
        <v>5.1370899999999997E-2</v>
      </c>
      <c r="AM41">
        <v>4.9202900000000001E-2</v>
      </c>
      <c r="AN41">
        <v>4.7223800000000003E-2</v>
      </c>
      <c r="AO41">
        <v>4.5409900000000003E-2</v>
      </c>
      <c r="AP41">
        <v>4.3741500000000003E-2</v>
      </c>
      <c r="AQ41">
        <v>4.2201700000000002E-2</v>
      </c>
      <c r="AR41">
        <v>4.0776300000000001E-2</v>
      </c>
      <c r="AS41">
        <v>3.9453000000000002E-2</v>
      </c>
      <c r="AT41">
        <v>3.8221199999999997E-2</v>
      </c>
      <c r="AU41">
        <v>3.7071800000000002E-2</v>
      </c>
      <c r="AV41">
        <v>3.5996899999999998E-2</v>
      </c>
      <c r="AW41">
        <v>3.4989399999999997E-2</v>
      </c>
      <c r="AX41">
        <v>3.40431E-2</v>
      </c>
      <c r="AY41">
        <v>3.3152800000000003E-2</v>
      </c>
      <c r="AZ41">
        <v>3.2313599999999998E-2</v>
      </c>
      <c r="BA41">
        <v>3.1521199999999999E-2</v>
      </c>
      <c r="BB41">
        <v>3.0771900000000001E-2</v>
      </c>
      <c r="BC41">
        <v>3.0062200000000001E-2</v>
      </c>
      <c r="BD41">
        <v>2.9389200000000001E-2</v>
      </c>
      <c r="BE41">
        <v>2.8750000000000001E-2</v>
      </c>
      <c r="BF41">
        <v>2.81421E-2</v>
      </c>
      <c r="BG41">
        <v>2.7563399999999998E-2</v>
      </c>
      <c r="BH41">
        <v>2.7011799999999999E-2</v>
      </c>
      <c r="BI41">
        <v>2.6485499999999999E-2</v>
      </c>
      <c r="BJ41">
        <v>2.5982700000000001E-2</v>
      </c>
      <c r="BK41">
        <v>2.5502E-2</v>
      </c>
      <c r="BL41">
        <v>2.5041899999999999E-2</v>
      </c>
      <c r="BM41">
        <v>2.4601100000000001E-2</v>
      </c>
      <c r="BN41">
        <v>2.4178499999999999E-2</v>
      </c>
      <c r="BO41">
        <v>2.3772999999999999E-2</v>
      </c>
      <c r="BP41">
        <v>2.3383500000000002E-2</v>
      </c>
      <c r="BQ41">
        <v>2.3009100000000001E-2</v>
      </c>
      <c r="BR41">
        <v>2.2649099999999998E-2</v>
      </c>
      <c r="BS41">
        <v>2.2302499999999999E-2</v>
      </c>
      <c r="BT41">
        <v>2.1968600000000001E-2</v>
      </c>
      <c r="BU41">
        <v>2.16469E-2</v>
      </c>
      <c r="BV41">
        <v>2.1336500000000001E-2</v>
      </c>
      <c r="BW41">
        <v>2.1037E-2</v>
      </c>
      <c r="BX41">
        <v>2.07478E-2</v>
      </c>
      <c r="BY41">
        <v>2.0468400000000001E-2</v>
      </c>
      <c r="BZ41">
        <v>2.0198199999999999E-2</v>
      </c>
      <c r="CA41">
        <v>1.99369E-2</v>
      </c>
      <c r="CB41">
        <v>1.9684E-2</v>
      </c>
      <c r="CC41">
        <v>1.94392E-2</v>
      </c>
      <c r="CD41">
        <v>1.9202E-2</v>
      </c>
      <c r="CE41">
        <v>1.8972099999999999E-2</v>
      </c>
      <c r="CF41">
        <v>1.8749200000000001E-2</v>
      </c>
      <c r="CG41">
        <v>1.8533000000000001E-2</v>
      </c>
      <c r="CH41">
        <v>1.8323099999999998E-2</v>
      </c>
      <c r="CI41">
        <v>1.8119400000000001E-2</v>
      </c>
      <c r="CJ41">
        <v>1.79215E-2</v>
      </c>
      <c r="CK41">
        <v>1.7729200000000001E-2</v>
      </c>
      <c r="CM41">
        <v>10</v>
      </c>
      <c r="CN41">
        <v>11</v>
      </c>
    </row>
    <row r="42" spans="2:92" x14ac:dyDescent="0.25">
      <c r="B42" s="6">
        <f t="shared" si="1"/>
        <v>10</v>
      </c>
      <c r="C42" s="21">
        <f t="shared" si="2"/>
        <v>0</v>
      </c>
      <c r="D42" s="65">
        <f t="shared" si="3"/>
        <v>0</v>
      </c>
      <c r="E42" s="65">
        <f t="shared" si="6"/>
        <v>0</v>
      </c>
      <c r="F42" s="65">
        <f t="shared" si="7"/>
        <v>9.6</v>
      </c>
      <c r="G42" s="65">
        <f t="shared" si="4"/>
        <v>0</v>
      </c>
      <c r="H42" s="65">
        <f t="shared" si="0"/>
        <v>0</v>
      </c>
      <c r="I42" s="65">
        <f t="shared" si="11"/>
        <v>0</v>
      </c>
      <c r="J42" s="65">
        <f t="shared" si="10"/>
        <v>0</v>
      </c>
      <c r="K42" s="65">
        <f t="shared" si="8"/>
        <v>0</v>
      </c>
      <c r="L42" s="33">
        <f t="shared" si="5"/>
        <v>46234</v>
      </c>
      <c r="P42" s="34"/>
      <c r="Q42" s="42">
        <f t="shared" si="9"/>
        <v>8.4499999999999993</v>
      </c>
      <c r="R42" s="41">
        <v>1.0070417</v>
      </c>
      <c r="S42" s="41">
        <v>0.50528740000000005</v>
      </c>
      <c r="T42" s="41">
        <v>0.33803879999999997</v>
      </c>
      <c r="U42" s="41">
        <v>0.25441649999999999</v>
      </c>
      <c r="V42" s="41">
        <v>0.2042448</v>
      </c>
      <c r="W42">
        <v>0.17079829999999999</v>
      </c>
      <c r="X42">
        <v>0.14690919999999999</v>
      </c>
      <c r="Y42">
        <v>0.12899340000000001</v>
      </c>
      <c r="Z42">
        <v>0.1150597</v>
      </c>
      <c r="AA42">
        <v>0.1039137</v>
      </c>
      <c r="AB42">
        <v>9.4794900000000001E-2</v>
      </c>
      <c r="AC42">
        <v>8.7196599999999999E-2</v>
      </c>
      <c r="AD42">
        <v>8.0767900000000004E-2</v>
      </c>
      <c r="AE42">
        <v>7.5258199999999997E-2</v>
      </c>
      <c r="AF42">
        <v>7.0483699999999996E-2</v>
      </c>
      <c r="AG42">
        <v>6.6306500000000004E-2</v>
      </c>
      <c r="AH42">
        <v>6.2621200000000002E-2</v>
      </c>
      <c r="AI42">
        <v>5.93459E-2</v>
      </c>
      <c r="AJ42">
        <v>5.6415699999999999E-2</v>
      </c>
      <c r="AK42">
        <v>5.3779E-2</v>
      </c>
      <c r="AL42">
        <v>5.1393800000000003E-2</v>
      </c>
      <c r="AM42">
        <v>4.92258E-2</v>
      </c>
      <c r="AN42">
        <v>4.7246700000000003E-2</v>
      </c>
      <c r="AO42">
        <v>4.5432800000000002E-2</v>
      </c>
      <c r="AP42">
        <v>4.3764400000000002E-2</v>
      </c>
      <c r="AQ42">
        <v>4.2224600000000001E-2</v>
      </c>
      <c r="AR42">
        <v>4.0799200000000001E-2</v>
      </c>
      <c r="AS42">
        <v>3.9475900000000001E-2</v>
      </c>
      <c r="AT42">
        <v>3.8244199999999999E-2</v>
      </c>
      <c r="AU42">
        <v>3.7094799999999997E-2</v>
      </c>
      <c r="AV42">
        <v>3.6019900000000001E-2</v>
      </c>
      <c r="AW42">
        <v>3.5012399999999999E-2</v>
      </c>
      <c r="AX42">
        <v>3.4066199999999998E-2</v>
      </c>
      <c r="AY42">
        <v>3.3175900000000001E-2</v>
      </c>
      <c r="AZ42">
        <v>3.2336700000000003E-2</v>
      </c>
      <c r="BA42">
        <v>3.15444E-2</v>
      </c>
      <c r="BB42">
        <v>3.0795099999999999E-2</v>
      </c>
      <c r="BC42">
        <v>3.0085500000000001E-2</v>
      </c>
      <c r="BD42">
        <v>2.9412399999999998E-2</v>
      </c>
      <c r="BE42">
        <v>2.8773199999999999E-2</v>
      </c>
      <c r="BF42">
        <v>2.81654E-2</v>
      </c>
      <c r="BG42">
        <v>2.7586800000000002E-2</v>
      </c>
      <c r="BH42">
        <v>2.7035199999999999E-2</v>
      </c>
      <c r="BI42">
        <v>2.6508899999999998E-2</v>
      </c>
      <c r="BJ42">
        <v>2.60062E-2</v>
      </c>
      <c r="BK42">
        <v>2.55255E-2</v>
      </c>
      <c r="BL42">
        <v>2.5065400000000002E-2</v>
      </c>
      <c r="BM42">
        <v>2.4624699999999999E-2</v>
      </c>
      <c r="BN42">
        <v>2.4202100000000001E-2</v>
      </c>
      <c r="BO42">
        <v>2.3796600000000001E-2</v>
      </c>
      <c r="BP42">
        <v>2.34072E-2</v>
      </c>
      <c r="BQ42">
        <v>2.3032899999999999E-2</v>
      </c>
      <c r="BR42">
        <v>2.26728E-2</v>
      </c>
      <c r="BS42">
        <v>2.23263E-2</v>
      </c>
      <c r="BT42">
        <v>2.1992500000000002E-2</v>
      </c>
      <c r="BU42">
        <v>2.16708E-2</v>
      </c>
      <c r="BV42">
        <v>2.1360500000000001E-2</v>
      </c>
      <c r="BW42">
        <v>2.1061E-2</v>
      </c>
      <c r="BX42">
        <v>2.07718E-2</v>
      </c>
      <c r="BY42">
        <v>2.0492400000000001E-2</v>
      </c>
      <c r="BZ42">
        <v>2.0222299999999999E-2</v>
      </c>
      <c r="CA42">
        <v>1.9961099999999999E-2</v>
      </c>
      <c r="CB42">
        <v>1.9708199999999999E-2</v>
      </c>
      <c r="CC42">
        <v>1.9463399999999999E-2</v>
      </c>
      <c r="CD42">
        <v>1.9226300000000002E-2</v>
      </c>
      <c r="CE42">
        <v>1.89964E-2</v>
      </c>
      <c r="CF42">
        <v>1.8773600000000001E-2</v>
      </c>
      <c r="CG42">
        <v>1.8557400000000002E-2</v>
      </c>
      <c r="CH42">
        <v>1.8347599999999999E-2</v>
      </c>
      <c r="CI42">
        <v>1.8143900000000001E-2</v>
      </c>
      <c r="CJ42">
        <v>1.7946E-2</v>
      </c>
      <c r="CK42">
        <v>1.77538E-2</v>
      </c>
      <c r="CM42">
        <v>11</v>
      </c>
      <c r="CN42">
        <v>12</v>
      </c>
    </row>
    <row r="43" spans="2:92" x14ac:dyDescent="0.25">
      <c r="B43" s="6">
        <f t="shared" si="1"/>
        <v>11</v>
      </c>
      <c r="C43" s="21">
        <f t="shared" si="2"/>
        <v>0</v>
      </c>
      <c r="D43" s="65">
        <f t="shared" si="3"/>
        <v>0</v>
      </c>
      <c r="E43" s="65">
        <f t="shared" si="6"/>
        <v>0</v>
      </c>
      <c r="F43" s="65">
        <f t="shared" si="7"/>
        <v>9.6</v>
      </c>
      <c r="G43" s="65">
        <f t="shared" si="4"/>
        <v>0</v>
      </c>
      <c r="H43" s="65">
        <f t="shared" si="0"/>
        <v>0</v>
      </c>
      <c r="I43" s="65">
        <f t="shared" si="11"/>
        <v>0</v>
      </c>
      <c r="J43" s="65">
        <f t="shared" si="10"/>
        <v>0</v>
      </c>
      <c r="K43" s="65">
        <f t="shared" si="8"/>
        <v>0</v>
      </c>
      <c r="L43" s="33">
        <f t="shared" si="5"/>
        <v>46265</v>
      </c>
      <c r="P43" s="34"/>
      <c r="Q43" s="42">
        <f t="shared" si="9"/>
        <v>8.5</v>
      </c>
      <c r="R43" s="41">
        <v>1.0070832999999999</v>
      </c>
      <c r="S43" s="41">
        <v>0.50531870000000001</v>
      </c>
      <c r="T43" s="41">
        <v>0.3380667</v>
      </c>
      <c r="U43" s="41">
        <v>0.25444270000000002</v>
      </c>
      <c r="V43" s="41">
        <v>0.20427000000000001</v>
      </c>
      <c r="W43">
        <v>0.1708229</v>
      </c>
      <c r="X43">
        <v>0.14693329999999999</v>
      </c>
      <c r="Y43">
        <v>0.1290172</v>
      </c>
      <c r="Z43">
        <v>0.1150833</v>
      </c>
      <c r="AA43">
        <v>0.1039371</v>
      </c>
      <c r="AB43">
        <v>9.4818200000000005E-2</v>
      </c>
      <c r="AC43">
        <v>8.72198E-2</v>
      </c>
      <c r="AD43">
        <v>8.0791000000000002E-2</v>
      </c>
      <c r="AE43">
        <v>7.5281200000000006E-2</v>
      </c>
      <c r="AF43">
        <v>7.0506700000000005E-2</v>
      </c>
      <c r="AG43">
        <v>6.6329399999999997E-2</v>
      </c>
      <c r="AH43">
        <v>6.2644099999999994E-2</v>
      </c>
      <c r="AI43">
        <v>5.9368700000000003E-2</v>
      </c>
      <c r="AJ43">
        <v>5.6438599999999998E-2</v>
      </c>
      <c r="AK43">
        <v>5.3801799999999997E-2</v>
      </c>
      <c r="AL43">
        <v>5.14166E-2</v>
      </c>
      <c r="AM43">
        <v>4.9248599999999997E-2</v>
      </c>
      <c r="AN43">
        <v>4.7269499999999999E-2</v>
      </c>
      <c r="AO43">
        <v>4.5455700000000002E-2</v>
      </c>
      <c r="AP43">
        <v>4.3787300000000001E-2</v>
      </c>
      <c r="AQ43">
        <v>4.22475E-2</v>
      </c>
      <c r="AR43">
        <v>4.08221E-2</v>
      </c>
      <c r="AS43">
        <v>3.9498900000000003E-2</v>
      </c>
      <c r="AT43">
        <v>3.8267099999999998E-2</v>
      </c>
      <c r="AU43">
        <v>3.7117799999999999E-2</v>
      </c>
      <c r="AV43">
        <v>3.6042900000000003E-2</v>
      </c>
      <c r="AW43">
        <v>3.5035400000000001E-2</v>
      </c>
      <c r="AX43">
        <v>3.4089300000000003E-2</v>
      </c>
      <c r="AY43">
        <v>3.3198999999999999E-2</v>
      </c>
      <c r="AZ43">
        <v>3.2359800000000001E-2</v>
      </c>
      <c r="BA43">
        <v>3.1567499999999998E-2</v>
      </c>
      <c r="BB43">
        <v>3.08183E-2</v>
      </c>
      <c r="BC43">
        <v>3.0108699999999999E-2</v>
      </c>
      <c r="BD43">
        <v>2.9435699999999999E-2</v>
      </c>
      <c r="BE43">
        <v>2.8796499999999999E-2</v>
      </c>
      <c r="BF43">
        <v>2.81888E-2</v>
      </c>
      <c r="BG43">
        <v>2.7610099999999999E-2</v>
      </c>
      <c r="BH43">
        <v>2.7058599999999999E-2</v>
      </c>
      <c r="BI43">
        <v>2.6532400000000001E-2</v>
      </c>
      <c r="BJ43">
        <v>2.6029699999999999E-2</v>
      </c>
      <c r="BK43">
        <v>2.5548999999999999E-2</v>
      </c>
      <c r="BL43">
        <v>2.5089E-2</v>
      </c>
      <c r="BM43">
        <v>2.4648300000000001E-2</v>
      </c>
      <c r="BN43">
        <v>2.4225799999999999E-2</v>
      </c>
      <c r="BO43">
        <v>2.3820299999999999E-2</v>
      </c>
      <c r="BP43">
        <v>2.3430900000000001E-2</v>
      </c>
      <c r="BQ43">
        <v>2.30566E-2</v>
      </c>
      <c r="BR43">
        <v>2.2696600000000001E-2</v>
      </c>
      <c r="BS43">
        <v>2.2350100000000001E-2</v>
      </c>
      <c r="BT43">
        <v>2.2016399999999998E-2</v>
      </c>
      <c r="BU43">
        <v>2.1694700000000001E-2</v>
      </c>
      <c r="BV43">
        <v>2.1384400000000001E-2</v>
      </c>
      <c r="BW43">
        <v>2.1085E-2</v>
      </c>
      <c r="BX43">
        <v>2.0795899999999999E-2</v>
      </c>
      <c r="BY43">
        <v>2.05165E-2</v>
      </c>
      <c r="BZ43">
        <v>2.0246500000000001E-2</v>
      </c>
      <c r="CA43">
        <v>1.9985300000000001E-2</v>
      </c>
      <c r="CB43">
        <v>1.97325E-2</v>
      </c>
      <c r="CC43">
        <v>1.94877E-2</v>
      </c>
      <c r="CD43">
        <v>1.92506E-2</v>
      </c>
      <c r="CE43">
        <v>1.9020800000000001E-2</v>
      </c>
      <c r="CF43">
        <v>1.8797999999999999E-2</v>
      </c>
      <c r="CG43">
        <v>1.8581799999999999E-2</v>
      </c>
      <c r="CH43">
        <v>1.8371999999999999E-2</v>
      </c>
      <c r="CI43">
        <v>1.8168400000000001E-2</v>
      </c>
      <c r="CJ43">
        <v>1.79706E-2</v>
      </c>
      <c r="CK43">
        <v>1.77784E-2</v>
      </c>
      <c r="CM43">
        <v>12</v>
      </c>
      <c r="CN43">
        <v>13</v>
      </c>
    </row>
    <row r="44" spans="2:92" x14ac:dyDescent="0.25">
      <c r="B44" s="6">
        <f t="shared" si="1"/>
        <v>12</v>
      </c>
      <c r="C44" s="21">
        <f t="shared" si="2"/>
        <v>0</v>
      </c>
      <c r="D44" s="65">
        <f t="shared" si="3"/>
        <v>0</v>
      </c>
      <c r="E44" s="65">
        <f t="shared" si="6"/>
        <v>0</v>
      </c>
      <c r="F44" s="65">
        <f t="shared" si="7"/>
        <v>9.6</v>
      </c>
      <c r="G44" s="65">
        <f t="shared" si="4"/>
        <v>0</v>
      </c>
      <c r="H44" s="65">
        <f t="shared" si="0"/>
        <v>0</v>
      </c>
      <c r="I44" s="65">
        <f t="shared" si="11"/>
        <v>0</v>
      </c>
      <c r="J44" s="65">
        <f t="shared" si="10"/>
        <v>0</v>
      </c>
      <c r="K44" s="65">
        <f t="shared" si="8"/>
        <v>0</v>
      </c>
      <c r="L44" s="33">
        <f t="shared" si="5"/>
        <v>46295</v>
      </c>
      <c r="P44" s="34"/>
      <c r="Q44" s="42">
        <f t="shared" si="9"/>
        <v>8.5500000000000007</v>
      </c>
      <c r="R44" s="41">
        <v>1.007125</v>
      </c>
      <c r="S44" s="41">
        <v>0.50535010000000002</v>
      </c>
      <c r="T44" s="41">
        <v>0.33809460000000002</v>
      </c>
      <c r="U44" s="41">
        <v>0.2544689</v>
      </c>
      <c r="V44" s="41">
        <v>0.20429520000000001</v>
      </c>
      <c r="W44">
        <v>0.17084750000000001</v>
      </c>
      <c r="X44">
        <v>0.14695749999999999</v>
      </c>
      <c r="Y44">
        <v>0.12904099999999999</v>
      </c>
      <c r="Z44">
        <v>0.1151069</v>
      </c>
      <c r="AA44">
        <v>0.1039605</v>
      </c>
      <c r="AB44">
        <v>9.4841400000000006E-2</v>
      </c>
      <c r="AC44">
        <v>8.7242899999999998E-2</v>
      </c>
      <c r="AD44">
        <v>8.08141E-2</v>
      </c>
      <c r="AE44">
        <v>7.5304200000000002E-2</v>
      </c>
      <c r="AF44">
        <v>7.0529599999999998E-2</v>
      </c>
      <c r="AG44">
        <v>6.6352300000000003E-2</v>
      </c>
      <c r="AH44">
        <v>6.2667E-2</v>
      </c>
      <c r="AI44">
        <v>5.9391600000000003E-2</v>
      </c>
      <c r="AJ44">
        <v>5.6461400000000002E-2</v>
      </c>
      <c r="AK44">
        <v>5.3824700000000003E-2</v>
      </c>
      <c r="AL44">
        <v>5.1439499999999999E-2</v>
      </c>
      <c r="AM44">
        <v>4.9271500000000003E-2</v>
      </c>
      <c r="AN44">
        <v>4.7292399999999998E-2</v>
      </c>
      <c r="AO44">
        <v>4.5478600000000001E-2</v>
      </c>
      <c r="AP44">
        <v>4.3810200000000001E-2</v>
      </c>
      <c r="AQ44">
        <v>4.22704E-2</v>
      </c>
      <c r="AR44">
        <v>4.0845100000000002E-2</v>
      </c>
      <c r="AS44">
        <v>3.9521800000000003E-2</v>
      </c>
      <c r="AT44">
        <v>3.8290100000000001E-2</v>
      </c>
      <c r="AU44">
        <v>3.7140800000000002E-2</v>
      </c>
      <c r="AV44">
        <v>3.6065899999999998E-2</v>
      </c>
      <c r="AW44">
        <v>3.5058499999999999E-2</v>
      </c>
      <c r="AX44">
        <v>3.4112299999999998E-2</v>
      </c>
      <c r="AY44">
        <v>3.3222099999999997E-2</v>
      </c>
      <c r="AZ44">
        <v>3.2383000000000002E-2</v>
      </c>
      <c r="BA44">
        <v>3.1590699999999999E-2</v>
      </c>
      <c r="BB44">
        <v>3.0841500000000001E-2</v>
      </c>
      <c r="BC44">
        <v>3.01319E-2</v>
      </c>
      <c r="BD44">
        <v>2.9458999999999999E-2</v>
      </c>
      <c r="BE44">
        <v>2.88198E-2</v>
      </c>
      <c r="BF44">
        <v>2.82121E-2</v>
      </c>
      <c r="BG44">
        <v>2.7633499999999998E-2</v>
      </c>
      <c r="BH44">
        <v>2.7081999999999998E-2</v>
      </c>
      <c r="BI44">
        <v>2.6555800000000001E-2</v>
      </c>
      <c r="BJ44">
        <v>2.6053199999999999E-2</v>
      </c>
      <c r="BK44">
        <v>2.5572600000000001E-2</v>
      </c>
      <c r="BL44">
        <v>2.5112599999999999E-2</v>
      </c>
      <c r="BM44">
        <v>2.46719E-2</v>
      </c>
      <c r="BN44">
        <v>2.4249400000000001E-2</v>
      </c>
      <c r="BO44">
        <v>2.3844000000000001E-2</v>
      </c>
      <c r="BP44">
        <v>2.3454599999999999E-2</v>
      </c>
      <c r="BQ44">
        <v>2.3080400000000001E-2</v>
      </c>
      <c r="BR44">
        <v>2.2720500000000001E-2</v>
      </c>
      <c r="BS44">
        <v>2.2374000000000002E-2</v>
      </c>
      <c r="BT44">
        <v>2.2040299999999999E-2</v>
      </c>
      <c r="BU44">
        <v>2.1718600000000001E-2</v>
      </c>
      <c r="BV44">
        <v>2.1408400000000001E-2</v>
      </c>
      <c r="BW44">
        <v>2.1108999999999999E-2</v>
      </c>
      <c r="BX44">
        <v>2.0820000000000002E-2</v>
      </c>
      <c r="BY44">
        <v>2.0540599999999999E-2</v>
      </c>
      <c r="BZ44">
        <v>2.02706E-2</v>
      </c>
      <c r="CA44">
        <v>2.00094E-2</v>
      </c>
      <c r="CB44">
        <v>1.9756699999999999E-2</v>
      </c>
      <c r="CC44">
        <v>1.9512000000000002E-2</v>
      </c>
      <c r="CD44">
        <v>1.9274900000000001E-2</v>
      </c>
      <c r="CE44">
        <v>1.9045099999999999E-2</v>
      </c>
      <c r="CF44">
        <v>1.88224E-2</v>
      </c>
      <c r="CG44">
        <v>1.8606299999999999E-2</v>
      </c>
      <c r="CH44">
        <v>1.83965E-2</v>
      </c>
      <c r="CI44">
        <v>1.8192900000000001E-2</v>
      </c>
      <c r="CJ44">
        <v>1.7995199999999999E-2</v>
      </c>
      <c r="CK44">
        <v>1.7802999999999999E-2</v>
      </c>
      <c r="CM44">
        <v>13</v>
      </c>
      <c r="CN44">
        <v>14</v>
      </c>
    </row>
    <row r="45" spans="2:92" x14ac:dyDescent="0.25">
      <c r="B45" s="6">
        <f t="shared" si="1"/>
        <v>13</v>
      </c>
      <c r="C45" s="21">
        <f t="shared" si="2"/>
        <v>0</v>
      </c>
      <c r="D45" s="65">
        <f t="shared" si="3"/>
        <v>0</v>
      </c>
      <c r="E45" s="65">
        <f t="shared" si="6"/>
        <v>0</v>
      </c>
      <c r="F45" s="65">
        <f t="shared" si="7"/>
        <v>9.6</v>
      </c>
      <c r="G45" s="65">
        <f t="shared" si="4"/>
        <v>0</v>
      </c>
      <c r="H45" s="65">
        <f t="shared" si="0"/>
        <v>0</v>
      </c>
      <c r="I45" s="65">
        <f t="shared" si="11"/>
        <v>0</v>
      </c>
      <c r="J45" s="65">
        <f t="shared" si="10"/>
        <v>0</v>
      </c>
      <c r="K45" s="65">
        <f t="shared" si="8"/>
        <v>0</v>
      </c>
      <c r="L45" s="33">
        <f t="shared" si="5"/>
        <v>46326</v>
      </c>
      <c r="P45" s="34"/>
      <c r="Q45" s="42">
        <f t="shared" si="9"/>
        <v>8.6</v>
      </c>
      <c r="R45" s="41">
        <v>1.0071667</v>
      </c>
      <c r="S45" s="41">
        <v>0.50538139999999998</v>
      </c>
      <c r="T45" s="41">
        <v>0.33812249999999999</v>
      </c>
      <c r="U45" s="41">
        <v>0.25449519999999998</v>
      </c>
      <c r="V45" s="41">
        <v>0.20432049999999999</v>
      </c>
      <c r="W45">
        <v>0.1708721</v>
      </c>
      <c r="X45">
        <v>0.14698159999999999</v>
      </c>
      <c r="Y45">
        <v>0.12906480000000001</v>
      </c>
      <c r="Z45">
        <v>0.1151305</v>
      </c>
      <c r="AA45">
        <v>0.1039839</v>
      </c>
      <c r="AB45">
        <v>9.4864699999999996E-2</v>
      </c>
      <c r="AC45">
        <v>8.7266099999999999E-2</v>
      </c>
      <c r="AD45">
        <v>8.0837199999999998E-2</v>
      </c>
      <c r="AE45">
        <v>7.53273E-2</v>
      </c>
      <c r="AF45">
        <v>7.0552599999999993E-2</v>
      </c>
      <c r="AG45">
        <v>6.6375199999999995E-2</v>
      </c>
      <c r="AH45">
        <v>6.2689900000000007E-2</v>
      </c>
      <c r="AI45">
        <v>5.9414500000000002E-2</v>
      </c>
      <c r="AJ45">
        <v>5.6484300000000001E-2</v>
      </c>
      <c r="AK45">
        <v>5.3847600000000002E-2</v>
      </c>
      <c r="AL45">
        <v>5.1462300000000002E-2</v>
      </c>
      <c r="AM45">
        <v>4.9294400000000002E-2</v>
      </c>
      <c r="AN45">
        <v>4.7315299999999998E-2</v>
      </c>
      <c r="AO45">
        <v>4.5501399999999997E-2</v>
      </c>
      <c r="AP45">
        <v>4.38331E-2</v>
      </c>
      <c r="AQ45">
        <v>4.2293400000000002E-2</v>
      </c>
      <c r="AR45">
        <v>4.0868000000000002E-2</v>
      </c>
      <c r="AS45">
        <v>3.9544799999999998E-2</v>
      </c>
      <c r="AT45">
        <v>3.8313100000000003E-2</v>
      </c>
      <c r="AU45">
        <v>3.7163799999999997E-2</v>
      </c>
      <c r="AV45">
        <v>3.6089000000000003E-2</v>
      </c>
      <c r="AW45">
        <v>3.5081500000000002E-2</v>
      </c>
      <c r="AX45">
        <v>3.4135400000000003E-2</v>
      </c>
      <c r="AY45">
        <v>3.3245200000000003E-2</v>
      </c>
      <c r="AZ45">
        <v>3.24061E-2</v>
      </c>
      <c r="BA45">
        <v>3.16139E-2</v>
      </c>
      <c r="BB45">
        <v>3.0864699999999998E-2</v>
      </c>
      <c r="BC45">
        <v>3.01552E-2</v>
      </c>
      <c r="BD45">
        <v>2.94822E-2</v>
      </c>
      <c r="BE45">
        <v>2.8843199999999999E-2</v>
      </c>
      <c r="BF45">
        <v>2.82355E-2</v>
      </c>
      <c r="BG45">
        <v>2.7656900000000002E-2</v>
      </c>
      <c r="BH45">
        <v>2.7105500000000001E-2</v>
      </c>
      <c r="BI45">
        <v>2.65793E-2</v>
      </c>
      <c r="BJ45">
        <v>2.6076700000000001E-2</v>
      </c>
      <c r="BK45">
        <v>2.55961E-2</v>
      </c>
      <c r="BL45">
        <v>2.5136200000000001E-2</v>
      </c>
      <c r="BM45">
        <v>2.4695499999999999E-2</v>
      </c>
      <c r="BN45">
        <v>2.4273099999999999E-2</v>
      </c>
      <c r="BO45">
        <v>2.3867699999999999E-2</v>
      </c>
      <c r="BP45">
        <v>2.34784E-2</v>
      </c>
      <c r="BQ45">
        <v>2.3104199999999998E-2</v>
      </c>
      <c r="BR45">
        <v>2.2744299999999999E-2</v>
      </c>
      <c r="BS45">
        <v>2.2397899999999998E-2</v>
      </c>
      <c r="BT45">
        <v>2.2064199999999999E-2</v>
      </c>
      <c r="BU45">
        <v>2.1742600000000001E-2</v>
      </c>
      <c r="BV45">
        <v>2.1432400000000001E-2</v>
      </c>
      <c r="BW45">
        <v>2.1133099999999998E-2</v>
      </c>
      <c r="BX45">
        <v>2.0844000000000001E-2</v>
      </c>
      <c r="BY45">
        <v>2.0564800000000001E-2</v>
      </c>
      <c r="BZ45">
        <v>2.0294800000000002E-2</v>
      </c>
      <c r="CA45">
        <v>2.0033700000000002E-2</v>
      </c>
      <c r="CB45">
        <v>1.9780900000000001E-2</v>
      </c>
      <c r="CC45">
        <v>1.9536299999999999E-2</v>
      </c>
      <c r="CD45">
        <v>1.9299199999999999E-2</v>
      </c>
      <c r="CE45">
        <v>1.90695E-2</v>
      </c>
      <c r="CF45">
        <v>1.88468E-2</v>
      </c>
      <c r="CG45">
        <v>1.86307E-2</v>
      </c>
      <c r="CH45">
        <v>1.8421E-2</v>
      </c>
      <c r="CI45">
        <v>1.8217500000000001E-2</v>
      </c>
      <c r="CJ45">
        <v>1.8019799999999999E-2</v>
      </c>
      <c r="CK45">
        <v>1.7827699999999998E-2</v>
      </c>
      <c r="CM45">
        <v>14</v>
      </c>
      <c r="CN45">
        <v>15</v>
      </c>
    </row>
    <row r="46" spans="2:92" x14ac:dyDescent="0.25">
      <c r="B46" s="6">
        <f t="shared" si="1"/>
        <v>14</v>
      </c>
      <c r="C46" s="21">
        <f t="shared" si="2"/>
        <v>0</v>
      </c>
      <c r="D46" s="65">
        <f t="shared" si="3"/>
        <v>0</v>
      </c>
      <c r="E46" s="65">
        <f t="shared" si="6"/>
        <v>0</v>
      </c>
      <c r="F46" s="65">
        <f t="shared" si="7"/>
        <v>9.6</v>
      </c>
      <c r="G46" s="65">
        <f t="shared" si="4"/>
        <v>0</v>
      </c>
      <c r="H46" s="65">
        <f t="shared" si="0"/>
        <v>0</v>
      </c>
      <c r="I46" s="65">
        <f t="shared" si="11"/>
        <v>0</v>
      </c>
      <c r="J46" s="65">
        <f t="shared" si="10"/>
        <v>0</v>
      </c>
      <c r="K46" s="65">
        <f t="shared" si="8"/>
        <v>0</v>
      </c>
      <c r="L46" s="33">
        <f t="shared" si="5"/>
        <v>46356</v>
      </c>
      <c r="P46" s="34"/>
      <c r="Q46" s="42">
        <f t="shared" si="9"/>
        <v>8.65</v>
      </c>
      <c r="R46" s="41">
        <v>1.0072083000000001</v>
      </c>
      <c r="S46" s="41">
        <v>0.50541270000000005</v>
      </c>
      <c r="T46" s="41">
        <v>0.33815040000000002</v>
      </c>
      <c r="U46" s="41">
        <v>0.25452140000000001</v>
      </c>
      <c r="V46" s="41">
        <v>0.20434569999999999</v>
      </c>
      <c r="W46">
        <v>0.17089670000000001</v>
      </c>
      <c r="X46">
        <v>0.14700579999999999</v>
      </c>
      <c r="Y46">
        <v>0.1290887</v>
      </c>
      <c r="Z46">
        <v>0.1151541</v>
      </c>
      <c r="AA46">
        <v>0.1040073</v>
      </c>
      <c r="AB46">
        <v>9.4888E-2</v>
      </c>
      <c r="AC46">
        <v>8.72893E-2</v>
      </c>
      <c r="AD46">
        <v>8.0860199999999993E-2</v>
      </c>
      <c r="AE46">
        <v>7.5350299999999995E-2</v>
      </c>
      <c r="AF46">
        <v>7.0575499999999999E-2</v>
      </c>
      <c r="AG46">
        <v>6.6398200000000004E-2</v>
      </c>
      <c r="AH46">
        <v>6.2712799999999999E-2</v>
      </c>
      <c r="AI46">
        <v>5.9437400000000001E-2</v>
      </c>
      <c r="AJ46">
        <v>5.65072E-2</v>
      </c>
      <c r="AK46">
        <v>5.3870399999999999E-2</v>
      </c>
      <c r="AL46">
        <v>5.1485200000000002E-2</v>
      </c>
      <c r="AM46">
        <v>4.9317199999999999E-2</v>
      </c>
      <c r="AN46">
        <v>4.7338100000000001E-2</v>
      </c>
      <c r="AO46">
        <v>4.5524299999999997E-2</v>
      </c>
      <c r="AP46">
        <v>4.3855999999999999E-2</v>
      </c>
      <c r="AQ46">
        <v>4.2316300000000001E-2</v>
      </c>
      <c r="AR46">
        <v>4.0890900000000001E-2</v>
      </c>
      <c r="AS46">
        <v>3.9567699999999997E-2</v>
      </c>
      <c r="AT46">
        <v>3.8336099999999998E-2</v>
      </c>
      <c r="AU46">
        <v>3.7186799999999999E-2</v>
      </c>
      <c r="AV46">
        <v>3.6111999999999998E-2</v>
      </c>
      <c r="AW46">
        <v>3.51046E-2</v>
      </c>
      <c r="AX46">
        <v>3.4158500000000001E-2</v>
      </c>
      <c r="AY46">
        <v>3.3268399999999997E-2</v>
      </c>
      <c r="AZ46">
        <v>3.2429300000000001E-2</v>
      </c>
      <c r="BA46">
        <v>3.1637100000000001E-2</v>
      </c>
      <c r="BB46">
        <v>3.0887899999999999E-2</v>
      </c>
      <c r="BC46">
        <v>3.0178400000000001E-2</v>
      </c>
      <c r="BD46">
        <v>2.95055E-2</v>
      </c>
      <c r="BE46">
        <v>2.88665E-2</v>
      </c>
      <c r="BF46">
        <v>2.82589E-2</v>
      </c>
      <c r="BG46">
        <v>2.7680300000000001E-2</v>
      </c>
      <c r="BH46">
        <v>2.7128900000000001E-2</v>
      </c>
      <c r="BI46">
        <v>2.6602799999999999E-2</v>
      </c>
      <c r="BJ46">
        <v>2.61002E-2</v>
      </c>
      <c r="BK46">
        <v>2.5619699999999999E-2</v>
      </c>
      <c r="BL46">
        <v>2.51598E-2</v>
      </c>
      <c r="BM46">
        <v>2.47192E-2</v>
      </c>
      <c r="BN46">
        <v>2.42968E-2</v>
      </c>
      <c r="BO46">
        <v>2.38914E-2</v>
      </c>
      <c r="BP46">
        <v>2.3502100000000001E-2</v>
      </c>
      <c r="BQ46">
        <v>2.3127999999999999E-2</v>
      </c>
      <c r="BR46">
        <v>2.2768099999999999E-2</v>
      </c>
      <c r="BS46">
        <v>2.2421699999999999E-2</v>
      </c>
      <c r="BT46">
        <v>2.2088099999999999E-2</v>
      </c>
      <c r="BU46">
        <v>2.1766600000000001E-2</v>
      </c>
      <c r="BV46">
        <v>2.14564E-2</v>
      </c>
      <c r="BW46">
        <v>2.1157100000000002E-2</v>
      </c>
      <c r="BX46">
        <v>2.0868100000000001E-2</v>
      </c>
      <c r="BY46">
        <v>2.05889E-2</v>
      </c>
      <c r="BZ46">
        <v>2.0319E-2</v>
      </c>
      <c r="CA46">
        <v>2.00579E-2</v>
      </c>
      <c r="CB46">
        <v>1.9805199999999999E-2</v>
      </c>
      <c r="CC46">
        <v>1.9560600000000001E-2</v>
      </c>
      <c r="CD46">
        <v>1.93236E-2</v>
      </c>
      <c r="CE46">
        <v>1.90939E-2</v>
      </c>
      <c r="CF46">
        <v>1.8871200000000001E-2</v>
      </c>
      <c r="CG46">
        <v>1.86552E-2</v>
      </c>
      <c r="CH46">
        <v>1.8445599999999999E-2</v>
      </c>
      <c r="CI46">
        <v>1.8242100000000001E-2</v>
      </c>
      <c r="CJ46">
        <v>1.8044399999999999E-2</v>
      </c>
      <c r="CK46">
        <v>1.7852300000000002E-2</v>
      </c>
      <c r="CM46">
        <v>15</v>
      </c>
      <c r="CN46">
        <v>16</v>
      </c>
    </row>
    <row r="47" spans="2:92" x14ac:dyDescent="0.25">
      <c r="B47" s="6">
        <f t="shared" si="1"/>
        <v>15</v>
      </c>
      <c r="C47" s="21">
        <f t="shared" si="2"/>
        <v>0</v>
      </c>
      <c r="D47" s="65">
        <f t="shared" si="3"/>
        <v>0</v>
      </c>
      <c r="E47" s="65">
        <f t="shared" si="6"/>
        <v>0</v>
      </c>
      <c r="F47" s="65">
        <f t="shared" si="7"/>
        <v>9.6</v>
      </c>
      <c r="G47" s="65">
        <f t="shared" si="4"/>
        <v>0</v>
      </c>
      <c r="H47" s="65">
        <f t="shared" si="0"/>
        <v>0</v>
      </c>
      <c r="I47" s="65">
        <f t="shared" si="11"/>
        <v>0</v>
      </c>
      <c r="J47" s="65">
        <f t="shared" si="10"/>
        <v>0</v>
      </c>
      <c r="K47" s="65">
        <f t="shared" si="8"/>
        <v>0</v>
      </c>
      <c r="L47" s="33">
        <f t="shared" si="5"/>
        <v>46387</v>
      </c>
      <c r="P47" s="34"/>
      <c r="Q47" s="42">
        <f t="shared" si="9"/>
        <v>8.6999999999999993</v>
      </c>
      <c r="R47" s="41">
        <v>1.00725</v>
      </c>
      <c r="S47" s="41">
        <v>0.505444</v>
      </c>
      <c r="T47" s="41">
        <v>0.33817829999999999</v>
      </c>
      <c r="U47" s="41">
        <v>0.25454759999999998</v>
      </c>
      <c r="V47" s="41">
        <v>0.20437089999999999</v>
      </c>
      <c r="W47">
        <v>0.1709213</v>
      </c>
      <c r="X47">
        <v>0.14702989999999999</v>
      </c>
      <c r="Y47">
        <v>0.12911249999999999</v>
      </c>
      <c r="Z47">
        <v>0.11517769999999999</v>
      </c>
      <c r="AA47">
        <v>0.1040307</v>
      </c>
      <c r="AB47">
        <v>9.4911200000000001E-2</v>
      </c>
      <c r="AC47">
        <v>8.7312399999999998E-2</v>
      </c>
      <c r="AD47">
        <v>8.0883300000000005E-2</v>
      </c>
      <c r="AE47">
        <v>7.5373300000000004E-2</v>
      </c>
      <c r="AF47">
        <v>7.0598499999999995E-2</v>
      </c>
      <c r="AG47">
        <v>6.6421099999999997E-2</v>
      </c>
      <c r="AH47">
        <v>6.2735700000000005E-2</v>
      </c>
      <c r="AI47">
        <v>5.9460199999999998E-2</v>
      </c>
      <c r="AJ47">
        <v>5.6529999999999997E-2</v>
      </c>
      <c r="AK47">
        <v>5.3893299999999998E-2</v>
      </c>
      <c r="AL47">
        <v>5.1508100000000001E-2</v>
      </c>
      <c r="AM47">
        <v>4.9340099999999998E-2</v>
      </c>
      <c r="AN47">
        <v>4.7361E-2</v>
      </c>
      <c r="AO47">
        <v>4.5547200000000003E-2</v>
      </c>
      <c r="AP47">
        <v>4.3878899999999998E-2</v>
      </c>
      <c r="AQ47">
        <v>4.23392E-2</v>
      </c>
      <c r="AR47">
        <v>4.0913900000000003E-2</v>
      </c>
      <c r="AS47">
        <v>3.95907E-2</v>
      </c>
      <c r="AT47">
        <v>3.83591E-2</v>
      </c>
      <c r="AU47">
        <v>3.7209899999999997E-2</v>
      </c>
      <c r="AV47">
        <v>3.6135E-2</v>
      </c>
      <c r="AW47">
        <v>3.5127699999999998E-2</v>
      </c>
      <c r="AX47">
        <v>3.4181599999999999E-2</v>
      </c>
      <c r="AY47">
        <v>3.3291500000000002E-2</v>
      </c>
      <c r="AZ47">
        <v>3.2452500000000002E-2</v>
      </c>
      <c r="BA47">
        <v>3.1660300000000002E-2</v>
      </c>
      <c r="BB47">
        <v>3.09112E-2</v>
      </c>
      <c r="BC47">
        <v>3.0201700000000001E-2</v>
      </c>
      <c r="BD47">
        <v>2.9528800000000001E-2</v>
      </c>
      <c r="BE47">
        <v>2.88898E-2</v>
      </c>
      <c r="BF47">
        <v>2.82822E-2</v>
      </c>
      <c r="BG47">
        <v>2.7703800000000001E-2</v>
      </c>
      <c r="BH47">
        <v>2.71524E-2</v>
      </c>
      <c r="BI47">
        <v>2.6626299999999999E-2</v>
      </c>
      <c r="BJ47">
        <v>2.61237E-2</v>
      </c>
      <c r="BK47">
        <v>2.5643200000000001E-2</v>
      </c>
      <c r="BL47">
        <v>2.5183400000000002E-2</v>
      </c>
      <c r="BM47">
        <v>2.4742799999999999E-2</v>
      </c>
      <c r="BN47">
        <v>2.4320499999999998E-2</v>
      </c>
      <c r="BO47">
        <v>2.3915200000000001E-2</v>
      </c>
      <c r="BP47">
        <v>2.3525899999999999E-2</v>
      </c>
      <c r="BQ47">
        <v>2.31518E-2</v>
      </c>
      <c r="BR47">
        <v>2.2792E-2</v>
      </c>
      <c r="BS47">
        <v>2.24456E-2</v>
      </c>
      <c r="BT47">
        <v>2.2112099999999999E-2</v>
      </c>
      <c r="BU47">
        <v>2.1790500000000001E-2</v>
      </c>
      <c r="BV47">
        <v>2.14805E-2</v>
      </c>
      <c r="BW47">
        <v>2.1181200000000001E-2</v>
      </c>
      <c r="BX47">
        <v>2.08922E-2</v>
      </c>
      <c r="BY47">
        <v>2.0613099999999999E-2</v>
      </c>
      <c r="BZ47">
        <v>2.0343199999999999E-2</v>
      </c>
      <c r="CA47">
        <v>2.0082099999999999E-2</v>
      </c>
      <c r="CB47">
        <v>1.98295E-2</v>
      </c>
      <c r="CC47">
        <v>1.9584899999999999E-2</v>
      </c>
      <c r="CD47">
        <v>1.9348000000000001E-2</v>
      </c>
      <c r="CE47">
        <v>1.9118300000000001E-2</v>
      </c>
      <c r="CF47">
        <v>1.8895700000000001E-2</v>
      </c>
      <c r="CG47">
        <v>1.86797E-2</v>
      </c>
      <c r="CH47">
        <v>1.84701E-2</v>
      </c>
      <c r="CI47">
        <v>1.82667E-2</v>
      </c>
      <c r="CJ47">
        <v>1.8069000000000002E-2</v>
      </c>
      <c r="CK47">
        <v>1.7877000000000001E-2</v>
      </c>
      <c r="CM47">
        <v>16</v>
      </c>
      <c r="CN47">
        <v>17</v>
      </c>
    </row>
    <row r="48" spans="2:92" x14ac:dyDescent="0.25">
      <c r="B48" s="6">
        <f t="shared" si="1"/>
        <v>16</v>
      </c>
      <c r="C48" s="21">
        <f t="shared" si="2"/>
        <v>0</v>
      </c>
      <c r="D48" s="65">
        <f t="shared" si="3"/>
        <v>0</v>
      </c>
      <c r="E48" s="65">
        <f t="shared" si="6"/>
        <v>0</v>
      </c>
      <c r="F48" s="65">
        <f t="shared" si="7"/>
        <v>9.6</v>
      </c>
      <c r="G48" s="65">
        <f t="shared" si="4"/>
        <v>0</v>
      </c>
      <c r="H48" s="65">
        <f t="shared" si="0"/>
        <v>0</v>
      </c>
      <c r="I48" s="65">
        <f t="shared" si="11"/>
        <v>0</v>
      </c>
      <c r="J48" s="65">
        <f t="shared" si="10"/>
        <v>0</v>
      </c>
      <c r="K48" s="65">
        <f t="shared" si="8"/>
        <v>0</v>
      </c>
      <c r="L48" s="33">
        <f t="shared" si="5"/>
        <v>46418</v>
      </c>
      <c r="P48" s="34"/>
      <c r="Q48" s="42">
        <f t="shared" si="9"/>
        <v>8.75</v>
      </c>
      <c r="R48" s="41">
        <v>1.0072916999999999</v>
      </c>
      <c r="S48" s="41">
        <v>0.50547540000000002</v>
      </c>
      <c r="T48" s="41">
        <v>0.33820620000000001</v>
      </c>
      <c r="U48" s="41">
        <v>0.25457380000000002</v>
      </c>
      <c r="V48" s="41">
        <v>0.2043962</v>
      </c>
      <c r="W48">
        <v>0.17094590000000001</v>
      </c>
      <c r="X48">
        <v>0.14705409999999999</v>
      </c>
      <c r="Y48">
        <v>0.12913630000000001</v>
      </c>
      <c r="Z48">
        <v>0.11520130000000001</v>
      </c>
      <c r="AA48">
        <v>0.1040541</v>
      </c>
      <c r="AB48">
        <v>9.4934500000000005E-2</v>
      </c>
      <c r="AC48">
        <v>8.7335599999999999E-2</v>
      </c>
      <c r="AD48">
        <v>8.0906400000000003E-2</v>
      </c>
      <c r="AE48">
        <v>7.5396299999999999E-2</v>
      </c>
      <c r="AF48">
        <v>7.0621500000000004E-2</v>
      </c>
      <c r="AG48">
        <v>6.6444000000000003E-2</v>
      </c>
      <c r="AH48">
        <v>6.2758599999999998E-2</v>
      </c>
      <c r="AI48">
        <v>5.9483099999999997E-2</v>
      </c>
      <c r="AJ48">
        <v>5.6552900000000003E-2</v>
      </c>
      <c r="AK48">
        <v>5.3916199999999997E-2</v>
      </c>
      <c r="AL48">
        <v>5.1531E-2</v>
      </c>
      <c r="AM48">
        <v>4.9362999999999997E-2</v>
      </c>
      <c r="AN48">
        <v>4.73839E-2</v>
      </c>
      <c r="AO48">
        <v>4.5570100000000002E-2</v>
      </c>
      <c r="AP48">
        <v>4.3901799999999998E-2</v>
      </c>
      <c r="AQ48">
        <v>4.23621E-2</v>
      </c>
      <c r="AR48">
        <v>4.0936899999999998E-2</v>
      </c>
      <c r="AS48">
        <v>3.9613700000000002E-2</v>
      </c>
      <c r="AT48">
        <v>3.8382100000000002E-2</v>
      </c>
      <c r="AU48">
        <v>3.7232899999999999E-2</v>
      </c>
      <c r="AV48">
        <v>3.6158099999999999E-2</v>
      </c>
      <c r="AW48">
        <v>3.5150800000000003E-2</v>
      </c>
      <c r="AX48">
        <v>3.42048E-2</v>
      </c>
      <c r="AY48">
        <v>3.33146E-2</v>
      </c>
      <c r="AZ48">
        <v>3.24756E-2</v>
      </c>
      <c r="BA48">
        <v>3.1683500000000003E-2</v>
      </c>
      <c r="BB48">
        <v>3.0934400000000001E-2</v>
      </c>
      <c r="BC48">
        <v>3.0224999999999998E-2</v>
      </c>
      <c r="BD48">
        <v>2.9552200000000001E-2</v>
      </c>
      <c r="BE48">
        <v>2.89132E-2</v>
      </c>
      <c r="BF48">
        <v>2.83056E-2</v>
      </c>
      <c r="BG48">
        <v>2.77272E-2</v>
      </c>
      <c r="BH48">
        <v>2.7175899999999999E-2</v>
      </c>
      <c r="BI48">
        <v>2.6649800000000001E-2</v>
      </c>
      <c r="BJ48">
        <v>2.6147299999999998E-2</v>
      </c>
      <c r="BK48">
        <v>2.56668E-2</v>
      </c>
      <c r="BL48">
        <v>2.5207E-2</v>
      </c>
      <c r="BM48">
        <v>2.47665E-2</v>
      </c>
      <c r="BN48">
        <v>2.43442E-2</v>
      </c>
      <c r="BO48">
        <v>2.3938899999999999E-2</v>
      </c>
      <c r="BP48">
        <v>2.35497E-2</v>
      </c>
      <c r="BQ48">
        <v>2.3175600000000001E-2</v>
      </c>
      <c r="BR48">
        <v>2.28159E-2</v>
      </c>
      <c r="BS48">
        <v>2.2469599999999999E-2</v>
      </c>
      <c r="BT48">
        <v>2.2135999999999999E-2</v>
      </c>
      <c r="BU48">
        <v>2.1814500000000001E-2</v>
      </c>
      <c r="BV48">
        <v>2.1504499999999999E-2</v>
      </c>
      <c r="BW48">
        <v>2.12053E-2</v>
      </c>
      <c r="BX48">
        <v>2.0916400000000002E-2</v>
      </c>
      <c r="BY48">
        <v>2.0637200000000001E-2</v>
      </c>
      <c r="BZ48">
        <v>2.0367400000000001E-2</v>
      </c>
      <c r="CA48">
        <v>2.01064E-2</v>
      </c>
      <c r="CB48">
        <v>1.9853800000000001E-2</v>
      </c>
      <c r="CC48">
        <v>1.96093E-2</v>
      </c>
      <c r="CD48">
        <v>1.9372400000000001E-2</v>
      </c>
      <c r="CE48">
        <v>1.9142800000000001E-2</v>
      </c>
      <c r="CF48">
        <v>1.8920200000000002E-2</v>
      </c>
      <c r="CG48">
        <v>1.8704200000000001E-2</v>
      </c>
      <c r="CH48">
        <v>1.8494699999999999E-2</v>
      </c>
      <c r="CI48">
        <v>1.82913E-2</v>
      </c>
      <c r="CJ48">
        <v>1.8093700000000001E-2</v>
      </c>
      <c r="CK48">
        <v>1.79017E-2</v>
      </c>
      <c r="CM48">
        <v>17</v>
      </c>
      <c r="CN48">
        <v>18</v>
      </c>
    </row>
    <row r="49" spans="2:92" x14ac:dyDescent="0.25">
      <c r="B49" s="6">
        <f t="shared" si="1"/>
        <v>17</v>
      </c>
      <c r="C49" s="21">
        <f t="shared" si="2"/>
        <v>0</v>
      </c>
      <c r="D49" s="65">
        <f t="shared" si="3"/>
        <v>0</v>
      </c>
      <c r="E49" s="65">
        <f t="shared" si="6"/>
        <v>0</v>
      </c>
      <c r="F49" s="65">
        <f t="shared" si="7"/>
        <v>9.6</v>
      </c>
      <c r="G49" s="65">
        <f t="shared" si="4"/>
        <v>0</v>
      </c>
      <c r="H49" s="65">
        <f t="shared" si="0"/>
        <v>0</v>
      </c>
      <c r="I49" s="65">
        <f t="shared" si="11"/>
        <v>0</v>
      </c>
      <c r="J49" s="65">
        <f t="shared" si="10"/>
        <v>0</v>
      </c>
      <c r="K49" s="65">
        <f t="shared" si="8"/>
        <v>0</v>
      </c>
      <c r="L49" s="33">
        <f t="shared" si="5"/>
        <v>46446</v>
      </c>
      <c r="P49" s="34"/>
      <c r="Q49" s="42">
        <f t="shared" si="9"/>
        <v>8.8000000000000007</v>
      </c>
      <c r="R49" s="41">
        <v>1.0073333</v>
      </c>
      <c r="S49" s="41">
        <v>0.50550669999999998</v>
      </c>
      <c r="T49" s="41">
        <v>0.33823409999999998</v>
      </c>
      <c r="U49" s="41">
        <v>0.2546001</v>
      </c>
      <c r="V49" s="41">
        <v>0.2044214</v>
      </c>
      <c r="W49">
        <v>0.1709705</v>
      </c>
      <c r="X49">
        <v>0.14707819999999999</v>
      </c>
      <c r="Y49">
        <v>0.1291602</v>
      </c>
      <c r="Z49">
        <v>0.11522490000000001</v>
      </c>
      <c r="AA49">
        <v>0.1040775</v>
      </c>
      <c r="AB49">
        <v>9.4957799999999995E-2</v>
      </c>
      <c r="AC49">
        <v>8.73588E-2</v>
      </c>
      <c r="AD49">
        <v>8.0929500000000001E-2</v>
      </c>
      <c r="AE49">
        <v>7.5419299999999995E-2</v>
      </c>
      <c r="AF49">
        <v>7.0644399999999996E-2</v>
      </c>
      <c r="AG49">
        <v>6.6466999999999998E-2</v>
      </c>
      <c r="AH49">
        <v>6.2781500000000004E-2</v>
      </c>
      <c r="AI49">
        <v>5.9506000000000003E-2</v>
      </c>
      <c r="AJ49">
        <v>5.6575800000000002E-2</v>
      </c>
      <c r="AK49">
        <v>5.3939000000000001E-2</v>
      </c>
      <c r="AL49">
        <v>5.1553799999999997E-2</v>
      </c>
      <c r="AM49">
        <v>4.9385900000000003E-2</v>
      </c>
      <c r="AN49">
        <v>4.7406799999999999E-2</v>
      </c>
      <c r="AO49">
        <v>4.5593000000000002E-2</v>
      </c>
      <c r="AP49">
        <v>4.3924699999999997E-2</v>
      </c>
      <c r="AQ49">
        <v>4.2385100000000002E-2</v>
      </c>
      <c r="AR49">
        <v>4.0959799999999998E-2</v>
      </c>
      <c r="AS49">
        <v>3.9636699999999997E-2</v>
      </c>
      <c r="AT49">
        <v>3.8405099999999998E-2</v>
      </c>
      <c r="AU49">
        <v>3.7255900000000002E-2</v>
      </c>
      <c r="AV49">
        <v>3.6181199999999997E-2</v>
      </c>
      <c r="AW49">
        <v>3.5173900000000001E-2</v>
      </c>
      <c r="AX49">
        <v>3.4227899999999999E-2</v>
      </c>
      <c r="AY49">
        <v>3.3337800000000001E-2</v>
      </c>
      <c r="AZ49">
        <v>3.2498800000000001E-2</v>
      </c>
      <c r="BA49">
        <v>3.1706699999999997E-2</v>
      </c>
      <c r="BB49">
        <v>3.0957700000000001E-2</v>
      </c>
      <c r="BC49">
        <v>3.0248299999999999E-2</v>
      </c>
      <c r="BD49">
        <v>2.9575500000000001E-2</v>
      </c>
      <c r="BE49">
        <v>2.89366E-2</v>
      </c>
      <c r="BF49">
        <v>2.8329E-2</v>
      </c>
      <c r="BG49">
        <v>2.77506E-2</v>
      </c>
      <c r="BH49">
        <v>2.7199299999999999E-2</v>
      </c>
      <c r="BI49">
        <v>2.66733E-2</v>
      </c>
      <c r="BJ49">
        <v>2.6170800000000001E-2</v>
      </c>
      <c r="BK49">
        <v>2.5690399999999999E-2</v>
      </c>
      <c r="BL49">
        <v>2.5230599999999999E-2</v>
      </c>
      <c r="BM49">
        <v>2.4790199999999998E-2</v>
      </c>
      <c r="BN49">
        <v>2.4367900000000001E-2</v>
      </c>
      <c r="BO49">
        <v>2.39627E-2</v>
      </c>
      <c r="BP49">
        <v>2.3573500000000001E-2</v>
      </c>
      <c r="BQ49">
        <v>2.3199500000000001E-2</v>
      </c>
      <c r="BR49">
        <v>2.28398E-2</v>
      </c>
      <c r="BS49">
        <v>2.24935E-2</v>
      </c>
      <c r="BT49">
        <v>2.2159999999999999E-2</v>
      </c>
      <c r="BU49">
        <v>2.18386E-2</v>
      </c>
      <c r="BV49">
        <v>2.1528599999999998E-2</v>
      </c>
      <c r="BW49">
        <v>2.1229399999999999E-2</v>
      </c>
      <c r="BX49">
        <v>2.0940500000000001E-2</v>
      </c>
      <c r="BY49">
        <v>2.06614E-2</v>
      </c>
      <c r="BZ49">
        <v>2.0391599999999999E-2</v>
      </c>
      <c r="CA49">
        <v>2.0130700000000001E-2</v>
      </c>
      <c r="CB49">
        <v>1.9878099999999999E-2</v>
      </c>
      <c r="CC49">
        <v>1.9633600000000001E-2</v>
      </c>
      <c r="CD49">
        <v>1.9396799999999999E-2</v>
      </c>
      <c r="CE49">
        <v>1.9167199999999999E-2</v>
      </c>
      <c r="CF49">
        <v>1.8944699999999998E-2</v>
      </c>
      <c r="CG49">
        <v>1.87288E-2</v>
      </c>
      <c r="CH49">
        <v>1.8519299999999999E-2</v>
      </c>
      <c r="CI49">
        <v>1.83159E-2</v>
      </c>
      <c r="CJ49">
        <v>1.81184E-2</v>
      </c>
      <c r="CK49">
        <v>1.7926399999999999E-2</v>
      </c>
      <c r="CM49">
        <v>18</v>
      </c>
      <c r="CN49">
        <v>19</v>
      </c>
    </row>
    <row r="50" spans="2:92" x14ac:dyDescent="0.25">
      <c r="B50" s="6">
        <f t="shared" si="1"/>
        <v>18</v>
      </c>
      <c r="C50" s="21">
        <f t="shared" si="2"/>
        <v>0</v>
      </c>
      <c r="D50" s="65">
        <f t="shared" si="3"/>
        <v>0</v>
      </c>
      <c r="E50" s="65">
        <f t="shared" si="6"/>
        <v>0</v>
      </c>
      <c r="F50" s="65">
        <f t="shared" si="7"/>
        <v>9.6</v>
      </c>
      <c r="G50" s="65">
        <f t="shared" si="4"/>
        <v>0</v>
      </c>
      <c r="H50" s="65">
        <f t="shared" si="0"/>
        <v>0</v>
      </c>
      <c r="I50" s="65">
        <f t="shared" si="11"/>
        <v>0</v>
      </c>
      <c r="J50" s="65">
        <f t="shared" si="10"/>
        <v>0</v>
      </c>
      <c r="K50" s="65">
        <f t="shared" si="8"/>
        <v>0</v>
      </c>
      <c r="L50" s="33">
        <f t="shared" si="5"/>
        <v>46477</v>
      </c>
      <c r="P50" s="34"/>
      <c r="Q50" s="42">
        <f t="shared" si="9"/>
        <v>8.85</v>
      </c>
      <c r="R50" s="41">
        <v>1.0073749999999999</v>
      </c>
      <c r="S50" s="41">
        <v>0.50553800000000004</v>
      </c>
      <c r="T50" s="41">
        <v>0.33826200000000001</v>
      </c>
      <c r="U50" s="41">
        <v>0.25462630000000003</v>
      </c>
      <c r="V50" s="41">
        <v>0.20444670000000001</v>
      </c>
      <c r="W50">
        <v>0.17099510000000001</v>
      </c>
      <c r="X50">
        <v>0.14710239999999999</v>
      </c>
      <c r="Y50">
        <v>0.12918399999999999</v>
      </c>
      <c r="Z50">
        <v>0.1152485</v>
      </c>
      <c r="AA50">
        <v>0.104101</v>
      </c>
      <c r="AB50">
        <v>9.4981099999999999E-2</v>
      </c>
      <c r="AC50">
        <v>8.7381899999999998E-2</v>
      </c>
      <c r="AD50">
        <v>8.09526E-2</v>
      </c>
      <c r="AE50">
        <v>7.5442400000000007E-2</v>
      </c>
      <c r="AF50">
        <v>7.0667400000000005E-2</v>
      </c>
      <c r="AG50">
        <v>6.6489900000000005E-2</v>
      </c>
      <c r="AH50">
        <v>6.2804399999999996E-2</v>
      </c>
      <c r="AI50">
        <v>5.9528900000000003E-2</v>
      </c>
      <c r="AJ50">
        <v>5.6598700000000002E-2</v>
      </c>
      <c r="AK50">
        <v>5.39619E-2</v>
      </c>
      <c r="AL50">
        <v>5.1576700000000003E-2</v>
      </c>
      <c r="AM50">
        <v>4.9408800000000003E-2</v>
      </c>
      <c r="AN50">
        <v>4.7429699999999998E-2</v>
      </c>
      <c r="AO50">
        <v>4.5615999999999997E-2</v>
      </c>
      <c r="AP50">
        <v>4.3947699999999999E-2</v>
      </c>
      <c r="AQ50">
        <v>4.2408000000000001E-2</v>
      </c>
      <c r="AR50">
        <v>4.09828E-2</v>
      </c>
      <c r="AS50">
        <v>3.9659699999999999E-2</v>
      </c>
      <c r="AT50">
        <v>3.84281E-2</v>
      </c>
      <c r="AU50">
        <v>3.7279E-2</v>
      </c>
      <c r="AV50">
        <v>3.6204199999999999E-2</v>
      </c>
      <c r="AW50">
        <v>3.5196999999999999E-2</v>
      </c>
      <c r="AX50">
        <v>3.4250999999999997E-2</v>
      </c>
      <c r="AY50">
        <v>3.3361000000000002E-2</v>
      </c>
      <c r="AZ50">
        <v>3.2522000000000002E-2</v>
      </c>
      <c r="BA50">
        <v>3.1730000000000001E-2</v>
      </c>
      <c r="BB50">
        <v>3.0981000000000002E-2</v>
      </c>
      <c r="BC50">
        <v>3.0271599999999999E-2</v>
      </c>
      <c r="BD50">
        <v>2.9598800000000001E-2</v>
      </c>
      <c r="BE50">
        <v>2.896E-2</v>
      </c>
      <c r="BF50">
        <v>2.83524E-2</v>
      </c>
      <c r="BG50">
        <v>2.7774099999999999E-2</v>
      </c>
      <c r="BH50">
        <v>2.7222799999999998E-2</v>
      </c>
      <c r="BI50">
        <v>2.66968E-2</v>
      </c>
      <c r="BJ50">
        <v>2.61944E-2</v>
      </c>
      <c r="BK50">
        <v>2.5714000000000001E-2</v>
      </c>
      <c r="BL50">
        <v>2.52543E-2</v>
      </c>
      <c r="BM50">
        <v>2.48139E-2</v>
      </c>
      <c r="BN50">
        <v>2.4391599999999999E-2</v>
      </c>
      <c r="BO50">
        <v>2.3986400000000001E-2</v>
      </c>
      <c r="BP50">
        <v>2.3597300000000002E-2</v>
      </c>
      <c r="BQ50">
        <v>2.3223400000000002E-2</v>
      </c>
      <c r="BR50">
        <v>2.2863700000000001E-2</v>
      </c>
      <c r="BS50">
        <v>2.25174E-2</v>
      </c>
      <c r="BT50">
        <v>2.2183999999999999E-2</v>
      </c>
      <c r="BU50">
        <v>2.1862599999999999E-2</v>
      </c>
      <c r="BV50">
        <v>2.1552600000000002E-2</v>
      </c>
      <c r="BW50">
        <v>2.1253500000000002E-2</v>
      </c>
      <c r="BX50">
        <v>2.0964699999999999E-2</v>
      </c>
      <c r="BY50">
        <v>2.0685599999999998E-2</v>
      </c>
      <c r="BZ50">
        <v>2.0415900000000001E-2</v>
      </c>
      <c r="CA50">
        <v>2.0154999999999999E-2</v>
      </c>
      <c r="CB50">
        <v>1.99025E-2</v>
      </c>
      <c r="CC50">
        <v>1.9657999999999998E-2</v>
      </c>
      <c r="CD50">
        <v>1.94212E-2</v>
      </c>
      <c r="CE50">
        <v>1.9191699999999999E-2</v>
      </c>
      <c r="CF50">
        <v>1.8969199999999999E-2</v>
      </c>
      <c r="CG50">
        <v>1.87534E-2</v>
      </c>
      <c r="CH50">
        <v>1.8543899999999999E-2</v>
      </c>
      <c r="CI50">
        <v>1.8340599999999999E-2</v>
      </c>
      <c r="CJ50">
        <v>1.8143099999999999E-2</v>
      </c>
      <c r="CK50">
        <v>1.79512E-2</v>
      </c>
      <c r="CM50">
        <v>19</v>
      </c>
      <c r="CN50">
        <v>20</v>
      </c>
    </row>
    <row r="51" spans="2:92" x14ac:dyDescent="0.25">
      <c r="B51" s="6">
        <f t="shared" si="1"/>
        <v>19</v>
      </c>
      <c r="C51" s="21">
        <f t="shared" si="2"/>
        <v>0</v>
      </c>
      <c r="D51" s="65">
        <f t="shared" si="3"/>
        <v>0</v>
      </c>
      <c r="E51" s="65">
        <f t="shared" si="6"/>
        <v>0</v>
      </c>
      <c r="F51" s="65">
        <f t="shared" si="7"/>
        <v>9.6</v>
      </c>
      <c r="G51" s="65">
        <f t="shared" si="4"/>
        <v>0</v>
      </c>
      <c r="H51" s="65">
        <f t="shared" si="0"/>
        <v>0</v>
      </c>
      <c r="I51" s="65">
        <f t="shared" si="11"/>
        <v>0</v>
      </c>
      <c r="J51" s="65">
        <f t="shared" si="10"/>
        <v>0</v>
      </c>
      <c r="K51" s="65">
        <f t="shared" si="8"/>
        <v>0</v>
      </c>
      <c r="L51" s="33">
        <f t="shared" si="5"/>
        <v>46507</v>
      </c>
      <c r="P51" s="34"/>
      <c r="Q51" s="42">
        <f t="shared" si="9"/>
        <v>8.9</v>
      </c>
      <c r="R51" s="41">
        <v>1.0074167000000001</v>
      </c>
      <c r="S51" s="41">
        <v>0.50556939999999995</v>
      </c>
      <c r="T51" s="41">
        <v>0.33828999999999998</v>
      </c>
      <c r="U51" s="41">
        <v>0.2546525</v>
      </c>
      <c r="V51" s="41">
        <v>0.20447190000000001</v>
      </c>
      <c r="W51">
        <v>0.1710197</v>
      </c>
      <c r="X51">
        <v>0.1471266</v>
      </c>
      <c r="Y51">
        <v>0.12920780000000001</v>
      </c>
      <c r="Z51">
        <v>0.1152721</v>
      </c>
      <c r="AA51">
        <v>0.10412440000000001</v>
      </c>
      <c r="AB51">
        <v>9.5004400000000003E-2</v>
      </c>
      <c r="AC51">
        <v>8.7405099999999999E-2</v>
      </c>
      <c r="AD51">
        <v>8.0975699999999998E-2</v>
      </c>
      <c r="AE51">
        <v>7.5465400000000002E-2</v>
      </c>
      <c r="AF51">
        <v>7.06904E-2</v>
      </c>
      <c r="AG51">
        <v>6.65129E-2</v>
      </c>
      <c r="AH51">
        <v>6.2827300000000003E-2</v>
      </c>
      <c r="AI51">
        <v>5.9551800000000002E-2</v>
      </c>
      <c r="AJ51">
        <v>5.6621600000000001E-2</v>
      </c>
      <c r="AK51">
        <v>5.3984799999999999E-2</v>
      </c>
      <c r="AL51">
        <v>5.1599600000000002E-2</v>
      </c>
      <c r="AM51">
        <v>4.9431700000000002E-2</v>
      </c>
      <c r="AN51">
        <v>4.7452599999999998E-2</v>
      </c>
      <c r="AO51">
        <v>4.5638900000000003E-2</v>
      </c>
      <c r="AP51">
        <v>4.3970599999999999E-2</v>
      </c>
      <c r="AQ51">
        <v>4.2431000000000003E-2</v>
      </c>
      <c r="AR51">
        <v>4.1005800000000002E-2</v>
      </c>
      <c r="AS51">
        <v>3.9682700000000001E-2</v>
      </c>
      <c r="AT51">
        <v>3.8451100000000002E-2</v>
      </c>
      <c r="AU51">
        <v>3.7302000000000002E-2</v>
      </c>
      <c r="AV51">
        <v>3.6227299999999997E-2</v>
      </c>
      <c r="AW51">
        <v>3.5220099999999997E-2</v>
      </c>
      <c r="AX51">
        <v>3.4274199999999998E-2</v>
      </c>
      <c r="AY51">
        <v>3.33841E-2</v>
      </c>
      <c r="AZ51">
        <v>3.2545299999999999E-2</v>
      </c>
      <c r="BA51">
        <v>3.1753200000000002E-2</v>
      </c>
      <c r="BB51">
        <v>3.1004199999999999E-2</v>
      </c>
      <c r="BC51">
        <v>3.02949E-2</v>
      </c>
      <c r="BD51">
        <v>2.9622200000000001E-2</v>
      </c>
      <c r="BE51">
        <v>2.89833E-2</v>
      </c>
      <c r="BF51">
        <v>2.8375899999999999E-2</v>
      </c>
      <c r="BG51">
        <v>2.7797499999999999E-2</v>
      </c>
      <c r="BH51">
        <v>2.7246300000000001E-2</v>
      </c>
      <c r="BI51">
        <v>2.6720399999999998E-2</v>
      </c>
      <c r="BJ51">
        <v>2.6218000000000002E-2</v>
      </c>
      <c r="BK51">
        <v>2.5737699999999999E-2</v>
      </c>
      <c r="BL51">
        <v>2.5277999999999998E-2</v>
      </c>
      <c r="BM51">
        <v>2.4837600000000001E-2</v>
      </c>
      <c r="BN51">
        <v>2.44154E-2</v>
      </c>
      <c r="BO51">
        <v>2.4010199999999999E-2</v>
      </c>
      <c r="BP51">
        <v>2.3621199999999998E-2</v>
      </c>
      <c r="BQ51">
        <v>2.3247199999999999E-2</v>
      </c>
      <c r="BR51">
        <v>2.2887600000000001E-2</v>
      </c>
      <c r="BS51">
        <v>2.25414E-2</v>
      </c>
      <c r="BT51">
        <v>2.2207999999999999E-2</v>
      </c>
      <c r="BU51">
        <v>2.1886599999999999E-2</v>
      </c>
      <c r="BV51">
        <v>2.1576700000000001E-2</v>
      </c>
      <c r="BW51">
        <v>2.1277600000000001E-2</v>
      </c>
      <c r="BX51">
        <v>2.0988900000000001E-2</v>
      </c>
      <c r="BY51">
        <v>2.07099E-2</v>
      </c>
      <c r="BZ51">
        <v>2.0440099999999999E-2</v>
      </c>
      <c r="CA51">
        <v>2.0179300000000001E-2</v>
      </c>
      <c r="CB51">
        <v>1.9926800000000001E-2</v>
      </c>
      <c r="CC51">
        <v>1.9682399999999999E-2</v>
      </c>
      <c r="CD51">
        <v>1.94456E-2</v>
      </c>
      <c r="CE51">
        <v>1.9216199999999999E-2</v>
      </c>
      <c r="CF51">
        <v>1.8993699999999999E-2</v>
      </c>
      <c r="CG51">
        <v>1.87779E-2</v>
      </c>
      <c r="CH51">
        <v>1.8568500000000002E-2</v>
      </c>
      <c r="CI51">
        <v>1.8365200000000002E-2</v>
      </c>
      <c r="CJ51">
        <v>1.8167800000000001E-2</v>
      </c>
      <c r="CK51">
        <v>1.79759E-2</v>
      </c>
      <c r="CM51">
        <v>20</v>
      </c>
      <c r="CN51">
        <v>21</v>
      </c>
    </row>
    <row r="52" spans="2:92" x14ac:dyDescent="0.25">
      <c r="B52" s="6">
        <f t="shared" si="1"/>
        <v>20</v>
      </c>
      <c r="C52" s="21">
        <f t="shared" si="2"/>
        <v>0</v>
      </c>
      <c r="D52" s="65">
        <f t="shared" si="3"/>
        <v>0</v>
      </c>
      <c r="E52" s="65">
        <f t="shared" si="6"/>
        <v>0</v>
      </c>
      <c r="F52" s="65">
        <f t="shared" si="7"/>
        <v>9.6</v>
      </c>
      <c r="G52" s="65">
        <f t="shared" si="4"/>
        <v>0</v>
      </c>
      <c r="H52" s="65">
        <f t="shared" si="0"/>
        <v>0</v>
      </c>
      <c r="I52" s="65">
        <f t="shared" si="11"/>
        <v>0</v>
      </c>
      <c r="J52" s="65">
        <f t="shared" si="10"/>
        <v>0</v>
      </c>
      <c r="K52" s="65">
        <f t="shared" si="8"/>
        <v>0</v>
      </c>
      <c r="L52" s="33">
        <f t="shared" si="5"/>
        <v>46538</v>
      </c>
      <c r="P52" s="34"/>
      <c r="Q52" s="42">
        <f t="shared" si="9"/>
        <v>8.9499999999999993</v>
      </c>
      <c r="R52" s="41">
        <v>1.0074582999999999</v>
      </c>
      <c r="S52" s="41">
        <v>0.50560070000000001</v>
      </c>
      <c r="T52" s="41">
        <v>0.3383179</v>
      </c>
      <c r="U52" s="41">
        <v>0.25467879999999998</v>
      </c>
      <c r="V52" s="41">
        <v>0.20449719999999999</v>
      </c>
      <c r="W52">
        <v>0.17104430000000001</v>
      </c>
      <c r="X52">
        <v>0.1471507</v>
      </c>
      <c r="Y52">
        <v>0.1292317</v>
      </c>
      <c r="Z52">
        <v>0.1152957</v>
      </c>
      <c r="AA52">
        <v>0.1041478</v>
      </c>
      <c r="AB52">
        <v>9.5027600000000004E-2</v>
      </c>
      <c r="AC52">
        <v>8.74283E-2</v>
      </c>
      <c r="AD52">
        <v>8.0998799999999996E-2</v>
      </c>
      <c r="AE52">
        <v>7.5488399999999997E-2</v>
      </c>
      <c r="AF52">
        <v>7.0713399999999996E-2</v>
      </c>
      <c r="AG52">
        <v>6.6535800000000006E-2</v>
      </c>
      <c r="AH52">
        <v>6.2850299999999998E-2</v>
      </c>
      <c r="AI52">
        <v>5.9574700000000001E-2</v>
      </c>
      <c r="AJ52">
        <v>5.66445E-2</v>
      </c>
      <c r="AK52">
        <v>5.4007699999999999E-2</v>
      </c>
      <c r="AL52">
        <v>5.1622500000000002E-2</v>
      </c>
      <c r="AM52">
        <v>4.9454600000000001E-2</v>
      </c>
      <c r="AN52">
        <v>4.7475499999999997E-2</v>
      </c>
      <c r="AO52">
        <v>4.5661800000000002E-2</v>
      </c>
      <c r="AP52">
        <v>4.3993499999999998E-2</v>
      </c>
      <c r="AQ52">
        <v>4.2453999999999999E-2</v>
      </c>
      <c r="AR52">
        <v>4.1028799999999997E-2</v>
      </c>
      <c r="AS52">
        <v>3.9705699999999997E-2</v>
      </c>
      <c r="AT52">
        <v>3.84742E-2</v>
      </c>
      <c r="AU52">
        <v>3.73251E-2</v>
      </c>
      <c r="AV52">
        <v>3.6250400000000002E-2</v>
      </c>
      <c r="AW52">
        <v>3.5243200000000002E-2</v>
      </c>
      <c r="AX52">
        <v>3.4297300000000003E-2</v>
      </c>
      <c r="AY52">
        <v>3.3407300000000001E-2</v>
      </c>
      <c r="AZ52">
        <v>3.25685E-2</v>
      </c>
      <c r="BA52">
        <v>3.1776499999999999E-2</v>
      </c>
      <c r="BB52">
        <v>3.10275E-2</v>
      </c>
      <c r="BC52">
        <v>3.03182E-2</v>
      </c>
      <c r="BD52">
        <v>2.9645600000000001E-2</v>
      </c>
      <c r="BE52">
        <v>2.90067E-2</v>
      </c>
      <c r="BF52">
        <v>2.8399299999999999E-2</v>
      </c>
      <c r="BG52">
        <v>2.7820999999999999E-2</v>
      </c>
      <c r="BH52">
        <v>2.72699E-2</v>
      </c>
      <c r="BI52">
        <v>2.6743900000000001E-2</v>
      </c>
      <c r="BJ52">
        <v>2.62416E-2</v>
      </c>
      <c r="BK52">
        <v>2.5761300000000001E-2</v>
      </c>
      <c r="BL52">
        <v>2.53016E-2</v>
      </c>
      <c r="BM52">
        <v>2.4861299999999999E-2</v>
      </c>
      <c r="BN52">
        <v>2.4439099999999998E-2</v>
      </c>
      <c r="BO52">
        <v>2.4034E-2</v>
      </c>
      <c r="BP52">
        <v>2.3644999999999999E-2</v>
      </c>
      <c r="BQ52">
        <v>2.3271099999999999E-2</v>
      </c>
      <c r="BR52">
        <v>2.2911500000000001E-2</v>
      </c>
      <c r="BS52">
        <v>2.2565399999999999E-2</v>
      </c>
      <c r="BT52">
        <v>2.2231999999999998E-2</v>
      </c>
      <c r="BU52">
        <v>2.1910700000000002E-2</v>
      </c>
      <c r="BV52">
        <v>2.16008E-2</v>
      </c>
      <c r="BW52">
        <v>2.1301799999999999E-2</v>
      </c>
      <c r="BX52">
        <v>2.10131E-2</v>
      </c>
      <c r="BY52">
        <v>2.0734099999999998E-2</v>
      </c>
      <c r="BZ52">
        <v>2.0464400000000001E-2</v>
      </c>
      <c r="CA52">
        <v>2.0203599999999999E-2</v>
      </c>
      <c r="CB52">
        <v>1.9951199999999999E-2</v>
      </c>
      <c r="CC52">
        <v>1.97068E-2</v>
      </c>
      <c r="CD52">
        <v>1.9470100000000001E-2</v>
      </c>
      <c r="CE52">
        <v>1.9240699999999999E-2</v>
      </c>
      <c r="CF52">
        <v>1.9018299999999998E-2</v>
      </c>
      <c r="CG52">
        <v>1.88025E-2</v>
      </c>
      <c r="CH52">
        <v>1.8593200000000001E-2</v>
      </c>
      <c r="CI52">
        <v>1.8389900000000001E-2</v>
      </c>
      <c r="CJ52">
        <v>1.81925E-2</v>
      </c>
      <c r="CK52">
        <v>1.8000700000000001E-2</v>
      </c>
      <c r="CM52">
        <v>21</v>
      </c>
      <c r="CN52">
        <v>22</v>
      </c>
    </row>
    <row r="53" spans="2:92" x14ac:dyDescent="0.25">
      <c r="B53" s="6">
        <f t="shared" si="1"/>
        <v>21</v>
      </c>
      <c r="C53" s="21">
        <f t="shared" si="2"/>
        <v>0</v>
      </c>
      <c r="D53" s="65">
        <f t="shared" si="3"/>
        <v>0</v>
      </c>
      <c r="E53" s="65">
        <f t="shared" si="6"/>
        <v>0</v>
      </c>
      <c r="F53" s="65">
        <f t="shared" si="7"/>
        <v>9.6</v>
      </c>
      <c r="G53" s="65">
        <f t="shared" si="4"/>
        <v>0</v>
      </c>
      <c r="H53" s="65">
        <f t="shared" si="0"/>
        <v>0</v>
      </c>
      <c r="I53" s="65">
        <f t="shared" si="11"/>
        <v>0</v>
      </c>
      <c r="J53" s="65">
        <f t="shared" si="10"/>
        <v>0</v>
      </c>
      <c r="K53" s="65">
        <f t="shared" si="8"/>
        <v>0</v>
      </c>
      <c r="L53" s="33">
        <f t="shared" si="5"/>
        <v>46568</v>
      </c>
      <c r="P53" s="34"/>
      <c r="Q53" s="42">
        <f t="shared" si="9"/>
        <v>9</v>
      </c>
      <c r="R53" s="41">
        <v>1.0075000000000001</v>
      </c>
      <c r="S53" s="41">
        <v>0.50563199999999997</v>
      </c>
      <c r="T53" s="41">
        <v>0.33834579999999997</v>
      </c>
      <c r="U53" s="41">
        <v>0.25470500000000001</v>
      </c>
      <c r="V53" s="41">
        <v>0.20452239999999999</v>
      </c>
      <c r="W53">
        <v>0.1710689</v>
      </c>
      <c r="X53">
        <v>0.1471749</v>
      </c>
      <c r="Y53">
        <v>0.1292555</v>
      </c>
      <c r="Z53">
        <v>0.1153193</v>
      </c>
      <c r="AA53">
        <v>0.10417120000000001</v>
      </c>
      <c r="AB53">
        <v>9.5050899999999994E-2</v>
      </c>
      <c r="AC53">
        <v>8.7451500000000001E-2</v>
      </c>
      <c r="AD53">
        <v>8.1021899999999994E-2</v>
      </c>
      <c r="AE53">
        <v>7.5511499999999995E-2</v>
      </c>
      <c r="AF53">
        <v>7.0736400000000005E-2</v>
      </c>
      <c r="AG53">
        <v>6.6558800000000001E-2</v>
      </c>
      <c r="AH53">
        <v>6.2873200000000004E-2</v>
      </c>
      <c r="AI53">
        <v>5.9597700000000003E-2</v>
      </c>
      <c r="AJ53">
        <v>5.66674E-2</v>
      </c>
      <c r="AK53">
        <v>5.4030599999999998E-2</v>
      </c>
      <c r="AL53">
        <v>5.1645400000000001E-2</v>
      </c>
      <c r="AM53">
        <v>4.9477500000000001E-2</v>
      </c>
      <c r="AN53">
        <v>4.7498499999999999E-2</v>
      </c>
      <c r="AO53">
        <v>4.5684700000000002E-2</v>
      </c>
      <c r="AP53">
        <v>4.40165E-2</v>
      </c>
      <c r="AQ53">
        <v>4.2476899999999998E-2</v>
      </c>
      <c r="AR53">
        <v>4.1051799999999999E-2</v>
      </c>
      <c r="AS53">
        <v>3.9728699999999999E-2</v>
      </c>
      <c r="AT53">
        <v>3.8497200000000002E-2</v>
      </c>
      <c r="AU53">
        <v>3.7348199999999998E-2</v>
      </c>
      <c r="AV53">
        <v>3.62735E-2</v>
      </c>
      <c r="AW53">
        <v>3.52663E-2</v>
      </c>
      <c r="AX53">
        <v>3.4320499999999997E-2</v>
      </c>
      <c r="AY53">
        <v>3.3430500000000002E-2</v>
      </c>
      <c r="AZ53">
        <v>3.2591700000000001E-2</v>
      </c>
      <c r="BA53">
        <v>3.17997E-2</v>
      </c>
      <c r="BB53">
        <v>3.10508E-2</v>
      </c>
      <c r="BC53">
        <v>3.03416E-2</v>
      </c>
      <c r="BD53">
        <v>2.9668900000000002E-2</v>
      </c>
      <c r="BE53">
        <v>2.9030199999999999E-2</v>
      </c>
      <c r="BF53">
        <v>2.8422800000000002E-2</v>
      </c>
      <c r="BG53">
        <v>2.7844500000000001E-2</v>
      </c>
      <c r="BH53">
        <v>2.7293399999999999E-2</v>
      </c>
      <c r="BI53">
        <v>2.67675E-2</v>
      </c>
      <c r="BJ53">
        <v>2.6265199999999999E-2</v>
      </c>
      <c r="BK53">
        <v>2.5784899999999999E-2</v>
      </c>
      <c r="BL53">
        <v>2.5325299999999999E-2</v>
      </c>
      <c r="BM53">
        <v>2.4885000000000001E-2</v>
      </c>
      <c r="BN53">
        <v>2.4462899999999999E-2</v>
      </c>
      <c r="BO53">
        <v>2.40579E-2</v>
      </c>
      <c r="BP53">
        <v>2.36689E-2</v>
      </c>
      <c r="BQ53">
        <v>2.3295E-2</v>
      </c>
      <c r="BR53">
        <v>2.2935500000000001E-2</v>
      </c>
      <c r="BS53">
        <v>2.2589399999999999E-2</v>
      </c>
      <c r="BT53">
        <v>2.2256000000000001E-2</v>
      </c>
      <c r="BU53">
        <v>2.1934800000000001E-2</v>
      </c>
      <c r="BV53">
        <v>2.1624999999999998E-2</v>
      </c>
      <c r="BW53">
        <v>2.1326000000000001E-2</v>
      </c>
      <c r="BX53">
        <v>2.1037299999999998E-2</v>
      </c>
      <c r="BY53">
        <v>2.07584E-2</v>
      </c>
      <c r="BZ53">
        <v>2.0488699999999999E-2</v>
      </c>
      <c r="CA53">
        <v>2.0227999999999999E-2</v>
      </c>
      <c r="CB53">
        <v>1.99756E-2</v>
      </c>
      <c r="CC53">
        <v>1.97313E-2</v>
      </c>
      <c r="CD53">
        <v>1.9494600000000001E-2</v>
      </c>
      <c r="CE53">
        <v>1.92652E-2</v>
      </c>
      <c r="CF53">
        <v>1.9042900000000001E-2</v>
      </c>
      <c r="CG53">
        <v>1.8827199999999999E-2</v>
      </c>
      <c r="CH53">
        <v>1.86178E-2</v>
      </c>
      <c r="CI53">
        <v>1.84146E-2</v>
      </c>
      <c r="CJ53">
        <v>1.8217299999999999E-2</v>
      </c>
      <c r="CK53">
        <v>1.80255E-2</v>
      </c>
      <c r="CM53">
        <v>22</v>
      </c>
      <c r="CN53">
        <v>23</v>
      </c>
    </row>
    <row r="54" spans="2:92" x14ac:dyDescent="0.25">
      <c r="B54" s="6">
        <f t="shared" si="1"/>
        <v>22</v>
      </c>
      <c r="C54" s="21">
        <f t="shared" si="2"/>
        <v>0</v>
      </c>
      <c r="D54" s="65">
        <f t="shared" si="3"/>
        <v>0</v>
      </c>
      <c r="E54" s="65">
        <f t="shared" si="6"/>
        <v>0</v>
      </c>
      <c r="F54" s="65">
        <f t="shared" si="7"/>
        <v>9.6</v>
      </c>
      <c r="G54" s="65">
        <f t="shared" si="4"/>
        <v>0</v>
      </c>
      <c r="H54" s="65">
        <f t="shared" si="0"/>
        <v>0</v>
      </c>
      <c r="I54" s="65">
        <f t="shared" si="11"/>
        <v>0</v>
      </c>
      <c r="J54" s="65">
        <f t="shared" si="10"/>
        <v>0</v>
      </c>
      <c r="K54" s="65">
        <f t="shared" si="8"/>
        <v>0</v>
      </c>
      <c r="L54" s="33">
        <f t="shared" si="5"/>
        <v>46599</v>
      </c>
      <c r="P54" s="34"/>
      <c r="Q54" s="42">
        <f t="shared" si="9"/>
        <v>9.0500000000000007</v>
      </c>
      <c r="R54" s="41">
        <v>1.0075417</v>
      </c>
      <c r="S54" s="41">
        <v>0.50566330000000004</v>
      </c>
      <c r="T54" s="41">
        <v>0.3383737</v>
      </c>
      <c r="U54" s="41">
        <v>0.25473119999999999</v>
      </c>
      <c r="V54" s="41">
        <v>0.2045477</v>
      </c>
      <c r="W54">
        <v>0.17109350000000001</v>
      </c>
      <c r="X54">
        <v>0.147199</v>
      </c>
      <c r="Y54">
        <v>0.12927939999999999</v>
      </c>
      <c r="Z54">
        <v>0.1153429</v>
      </c>
      <c r="AA54">
        <v>0.1041947</v>
      </c>
      <c r="AB54">
        <v>9.5074199999999998E-2</v>
      </c>
      <c r="AC54">
        <v>8.7474700000000002E-2</v>
      </c>
      <c r="AD54">
        <v>8.1045000000000006E-2</v>
      </c>
      <c r="AE54">
        <v>7.5534500000000004E-2</v>
      </c>
      <c r="AF54">
        <v>7.07594E-2</v>
      </c>
      <c r="AG54">
        <v>6.6581699999999994E-2</v>
      </c>
      <c r="AH54">
        <v>6.2896099999999996E-2</v>
      </c>
      <c r="AI54">
        <v>5.9620600000000003E-2</v>
      </c>
      <c r="AJ54">
        <v>5.6690299999999999E-2</v>
      </c>
      <c r="AK54">
        <v>5.4053499999999997E-2</v>
      </c>
      <c r="AL54">
        <v>5.16683E-2</v>
      </c>
      <c r="AM54">
        <v>4.95004E-2</v>
      </c>
      <c r="AN54">
        <v>4.7521399999999998E-2</v>
      </c>
      <c r="AO54">
        <v>4.5707699999999997E-2</v>
      </c>
      <c r="AP54">
        <v>4.4039500000000002E-2</v>
      </c>
      <c r="AQ54">
        <v>4.24999E-2</v>
      </c>
      <c r="AR54">
        <v>4.1074800000000002E-2</v>
      </c>
      <c r="AS54">
        <v>3.9751700000000001E-2</v>
      </c>
      <c r="AT54">
        <v>3.85203E-2</v>
      </c>
      <c r="AU54">
        <v>3.73712E-2</v>
      </c>
      <c r="AV54">
        <v>3.6296599999999998E-2</v>
      </c>
      <c r="AW54">
        <v>3.5289500000000001E-2</v>
      </c>
      <c r="AX54">
        <v>3.4343699999999998E-2</v>
      </c>
      <c r="AY54">
        <v>3.3453700000000003E-2</v>
      </c>
      <c r="AZ54">
        <v>3.2614900000000002E-2</v>
      </c>
      <c r="BA54">
        <v>3.1822999999999997E-2</v>
      </c>
      <c r="BB54">
        <v>3.10741E-2</v>
      </c>
      <c r="BC54">
        <v>3.03649E-2</v>
      </c>
      <c r="BD54">
        <v>2.9692300000000001E-2</v>
      </c>
      <c r="BE54">
        <v>2.9053599999999999E-2</v>
      </c>
      <c r="BF54">
        <v>2.8446200000000001E-2</v>
      </c>
      <c r="BG54">
        <v>2.7868E-2</v>
      </c>
      <c r="BH54">
        <v>2.7316900000000002E-2</v>
      </c>
      <c r="BI54">
        <v>2.6791100000000002E-2</v>
      </c>
      <c r="BJ54">
        <v>2.6288800000000001E-2</v>
      </c>
      <c r="BK54">
        <v>2.5808600000000001E-2</v>
      </c>
      <c r="BL54">
        <v>2.5349E-2</v>
      </c>
      <c r="BM54">
        <v>2.4908799999999998E-2</v>
      </c>
      <c r="BN54">
        <v>2.44867E-2</v>
      </c>
      <c r="BO54">
        <v>2.4081700000000001E-2</v>
      </c>
      <c r="BP54">
        <v>2.36928E-2</v>
      </c>
      <c r="BQ54">
        <v>2.33189E-2</v>
      </c>
      <c r="BR54">
        <v>2.2959400000000001E-2</v>
      </c>
      <c r="BS54">
        <v>2.2613399999999999E-2</v>
      </c>
      <c r="BT54">
        <v>2.2280100000000001E-2</v>
      </c>
      <c r="BU54">
        <v>2.19589E-2</v>
      </c>
      <c r="BV54">
        <v>2.1649100000000001E-2</v>
      </c>
      <c r="BW54">
        <v>2.13502E-2</v>
      </c>
      <c r="BX54">
        <v>2.10615E-2</v>
      </c>
      <c r="BY54">
        <v>2.0782599999999998E-2</v>
      </c>
      <c r="BZ54">
        <v>2.0513099999999999E-2</v>
      </c>
      <c r="CA54">
        <v>2.0252300000000001E-2</v>
      </c>
      <c r="CB54">
        <v>0.02</v>
      </c>
      <c r="CC54">
        <v>1.9755700000000001E-2</v>
      </c>
      <c r="CD54">
        <v>1.9519100000000001E-2</v>
      </c>
      <c r="CE54">
        <v>1.9289799999999999E-2</v>
      </c>
      <c r="CF54">
        <v>1.9067500000000001E-2</v>
      </c>
      <c r="CG54">
        <v>1.8851799999999998E-2</v>
      </c>
      <c r="CH54">
        <v>1.8642499999999999E-2</v>
      </c>
      <c r="CI54">
        <v>1.8439400000000002E-2</v>
      </c>
      <c r="CJ54">
        <v>1.8242100000000001E-2</v>
      </c>
      <c r="CK54">
        <v>1.8050400000000001E-2</v>
      </c>
      <c r="CM54">
        <v>23</v>
      </c>
      <c r="CN54">
        <v>24</v>
      </c>
    </row>
    <row r="55" spans="2:92" x14ac:dyDescent="0.25">
      <c r="B55" s="6">
        <f t="shared" si="1"/>
        <v>23</v>
      </c>
      <c r="C55" s="21">
        <f t="shared" si="2"/>
        <v>0</v>
      </c>
      <c r="D55" s="65">
        <f t="shared" si="3"/>
        <v>0</v>
      </c>
      <c r="E55" s="65">
        <f t="shared" si="6"/>
        <v>0</v>
      </c>
      <c r="F55" s="65">
        <f t="shared" si="7"/>
        <v>9.6</v>
      </c>
      <c r="G55" s="65">
        <f t="shared" si="4"/>
        <v>0</v>
      </c>
      <c r="H55" s="65">
        <f t="shared" si="0"/>
        <v>0</v>
      </c>
      <c r="I55" s="65">
        <f t="shared" si="11"/>
        <v>0</v>
      </c>
      <c r="J55" s="65">
        <f t="shared" si="10"/>
        <v>0</v>
      </c>
      <c r="K55" s="65">
        <f t="shared" si="8"/>
        <v>0</v>
      </c>
      <c r="L55" s="33">
        <f t="shared" si="5"/>
        <v>46630</v>
      </c>
      <c r="P55" s="34"/>
      <c r="Q55" s="42">
        <f t="shared" si="9"/>
        <v>9.1</v>
      </c>
      <c r="R55" s="41">
        <v>1.0075833000000001</v>
      </c>
      <c r="S55" s="41">
        <v>0.50569470000000005</v>
      </c>
      <c r="T55" s="41">
        <v>0.33840160000000002</v>
      </c>
      <c r="U55" s="41">
        <v>0.25475750000000003</v>
      </c>
      <c r="V55" s="41">
        <v>0.2045729</v>
      </c>
      <c r="W55">
        <v>0.1711181</v>
      </c>
      <c r="X55">
        <v>0.1472232</v>
      </c>
      <c r="Y55">
        <v>0.12930320000000001</v>
      </c>
      <c r="Z55">
        <v>0.1153665</v>
      </c>
      <c r="AA55">
        <v>0.10421809999999999</v>
      </c>
      <c r="AB55">
        <v>9.5097500000000001E-2</v>
      </c>
      <c r="AC55">
        <v>8.7497900000000003E-2</v>
      </c>
      <c r="AD55">
        <v>8.1068100000000004E-2</v>
      </c>
      <c r="AE55">
        <v>7.5557600000000003E-2</v>
      </c>
      <c r="AF55">
        <v>7.0782399999999995E-2</v>
      </c>
      <c r="AG55">
        <v>6.6604700000000003E-2</v>
      </c>
      <c r="AH55">
        <v>6.2919100000000006E-2</v>
      </c>
      <c r="AI55">
        <v>5.9643500000000002E-2</v>
      </c>
      <c r="AJ55">
        <v>5.6713199999999998E-2</v>
      </c>
      <c r="AK55">
        <v>5.40765E-2</v>
      </c>
      <c r="AL55">
        <v>5.1691300000000003E-2</v>
      </c>
      <c r="AM55">
        <v>4.9523299999999999E-2</v>
      </c>
      <c r="AN55">
        <v>4.7544299999999998E-2</v>
      </c>
      <c r="AO55">
        <v>4.5730600000000003E-2</v>
      </c>
      <c r="AP55">
        <v>4.4062400000000002E-2</v>
      </c>
      <c r="AQ55">
        <v>4.2522900000000002E-2</v>
      </c>
      <c r="AR55">
        <v>4.1097799999999997E-2</v>
      </c>
      <c r="AS55">
        <v>3.9774799999999999E-2</v>
      </c>
      <c r="AT55">
        <v>3.8543300000000003E-2</v>
      </c>
      <c r="AU55">
        <v>3.7394299999999998E-2</v>
      </c>
      <c r="AV55">
        <v>3.6319799999999999E-2</v>
      </c>
      <c r="AW55">
        <v>3.53126E-2</v>
      </c>
      <c r="AX55">
        <v>3.4366800000000003E-2</v>
      </c>
      <c r="AY55">
        <v>3.3477E-2</v>
      </c>
      <c r="AZ55">
        <v>3.2638199999999999E-2</v>
      </c>
      <c r="BA55">
        <v>3.1846300000000001E-2</v>
      </c>
      <c r="BB55">
        <v>3.10975E-2</v>
      </c>
      <c r="BC55">
        <v>3.03883E-2</v>
      </c>
      <c r="BD55">
        <v>2.9715700000000001E-2</v>
      </c>
      <c r="BE55">
        <v>2.9076999999999999E-2</v>
      </c>
      <c r="BF55">
        <v>2.8469700000000001E-2</v>
      </c>
      <c r="BG55">
        <v>2.78915E-2</v>
      </c>
      <c r="BH55">
        <v>2.73405E-2</v>
      </c>
      <c r="BI55">
        <v>2.68147E-2</v>
      </c>
      <c r="BJ55">
        <v>2.6312499999999999E-2</v>
      </c>
      <c r="BK55">
        <v>2.5832299999999999E-2</v>
      </c>
      <c r="BL55">
        <v>2.5372800000000001E-2</v>
      </c>
      <c r="BM55">
        <v>2.4932599999999999E-2</v>
      </c>
      <c r="BN55">
        <v>2.4510500000000001E-2</v>
      </c>
      <c r="BO55">
        <v>2.4105499999999998E-2</v>
      </c>
      <c r="BP55">
        <v>2.3716600000000001E-2</v>
      </c>
      <c r="BQ55">
        <v>2.33429E-2</v>
      </c>
      <c r="BR55">
        <v>2.2983400000000001E-2</v>
      </c>
      <c r="BS55">
        <v>2.2637399999999998E-2</v>
      </c>
      <c r="BT55">
        <v>2.23042E-2</v>
      </c>
      <c r="BU55">
        <v>2.1982999999999999E-2</v>
      </c>
      <c r="BV55">
        <v>2.16733E-2</v>
      </c>
      <c r="BW55">
        <v>2.1374400000000002E-2</v>
      </c>
      <c r="BX55">
        <v>2.1085799999999998E-2</v>
      </c>
      <c r="BY55">
        <v>2.08069E-2</v>
      </c>
      <c r="BZ55">
        <v>2.0537400000000001E-2</v>
      </c>
      <c r="CA55">
        <v>2.0276700000000002E-2</v>
      </c>
      <c r="CB55">
        <v>2.0024400000000001E-2</v>
      </c>
      <c r="CC55">
        <v>1.9780200000000001E-2</v>
      </c>
      <c r="CD55">
        <v>1.9543600000000001E-2</v>
      </c>
      <c r="CE55">
        <v>1.9314399999999999E-2</v>
      </c>
      <c r="CF55">
        <v>1.9092100000000001E-2</v>
      </c>
      <c r="CG55">
        <v>1.8876500000000001E-2</v>
      </c>
      <c r="CH55">
        <v>1.8667199999999998E-2</v>
      </c>
      <c r="CI55">
        <v>1.8464100000000001E-2</v>
      </c>
      <c r="CJ55">
        <v>1.8266899999999999E-2</v>
      </c>
      <c r="CK55">
        <v>1.80752E-2</v>
      </c>
      <c r="CM55">
        <v>24</v>
      </c>
      <c r="CN55">
        <v>25</v>
      </c>
    </row>
    <row r="56" spans="2:92" x14ac:dyDescent="0.25">
      <c r="B56" s="6">
        <f t="shared" si="1"/>
        <v>24</v>
      </c>
      <c r="C56" s="21">
        <f t="shared" si="2"/>
        <v>0</v>
      </c>
      <c r="D56" s="65">
        <f t="shared" si="3"/>
        <v>0</v>
      </c>
      <c r="E56" s="65">
        <f t="shared" si="6"/>
        <v>0</v>
      </c>
      <c r="F56" s="65">
        <f t="shared" si="7"/>
        <v>9.6</v>
      </c>
      <c r="G56" s="65">
        <f t="shared" si="4"/>
        <v>0</v>
      </c>
      <c r="H56" s="65">
        <f t="shared" si="0"/>
        <v>0</v>
      </c>
      <c r="I56" s="65">
        <f t="shared" si="11"/>
        <v>0</v>
      </c>
      <c r="J56" s="65">
        <f t="shared" si="10"/>
        <v>0</v>
      </c>
      <c r="K56" s="65">
        <f t="shared" si="8"/>
        <v>0</v>
      </c>
      <c r="L56" s="33">
        <f t="shared" si="5"/>
        <v>46660</v>
      </c>
      <c r="P56" s="34"/>
      <c r="Q56" s="42">
        <f t="shared" si="9"/>
        <v>9.15</v>
      </c>
      <c r="R56" s="41">
        <v>1.007625</v>
      </c>
      <c r="S56" s="41">
        <v>0.50572600000000001</v>
      </c>
      <c r="T56" s="41">
        <v>0.33842949999999999</v>
      </c>
      <c r="U56" s="41">
        <v>0.2547837</v>
      </c>
      <c r="V56" s="41">
        <v>0.20459820000000001</v>
      </c>
      <c r="W56">
        <v>0.17114270000000001</v>
      </c>
      <c r="X56">
        <v>0.1472474</v>
      </c>
      <c r="Y56">
        <v>0.1293271</v>
      </c>
      <c r="Z56">
        <v>0.1153901</v>
      </c>
      <c r="AA56">
        <v>0.1042415</v>
      </c>
      <c r="AB56">
        <v>9.5120800000000005E-2</v>
      </c>
      <c r="AC56">
        <v>8.7521100000000004E-2</v>
      </c>
      <c r="AD56">
        <v>8.1091200000000002E-2</v>
      </c>
      <c r="AE56">
        <v>7.5580599999999998E-2</v>
      </c>
      <c r="AF56">
        <v>7.0805400000000004E-2</v>
      </c>
      <c r="AG56">
        <v>6.6627699999999998E-2</v>
      </c>
      <c r="AH56">
        <v>6.2941999999999998E-2</v>
      </c>
      <c r="AI56">
        <v>5.9666400000000001E-2</v>
      </c>
      <c r="AJ56">
        <v>5.6736200000000001E-2</v>
      </c>
      <c r="AK56">
        <v>5.4099399999999999E-2</v>
      </c>
      <c r="AL56">
        <v>5.1714200000000002E-2</v>
      </c>
      <c r="AM56">
        <v>4.9546300000000001E-2</v>
      </c>
      <c r="AN56">
        <v>4.75673E-2</v>
      </c>
      <c r="AO56">
        <v>4.5753599999999998E-2</v>
      </c>
      <c r="AP56">
        <v>4.4085399999999997E-2</v>
      </c>
      <c r="AQ56">
        <v>4.2545899999999998E-2</v>
      </c>
      <c r="AR56">
        <v>4.1120799999999999E-2</v>
      </c>
      <c r="AS56">
        <v>3.9797800000000001E-2</v>
      </c>
      <c r="AT56">
        <v>3.8566400000000001E-2</v>
      </c>
      <c r="AU56">
        <v>3.7417400000000003E-2</v>
      </c>
      <c r="AV56">
        <v>3.6342899999999997E-2</v>
      </c>
      <c r="AW56">
        <v>3.5335800000000001E-2</v>
      </c>
      <c r="AX56">
        <v>3.4389999999999997E-2</v>
      </c>
      <c r="AY56">
        <v>3.3500200000000001E-2</v>
      </c>
      <c r="AZ56">
        <v>3.2661500000000003E-2</v>
      </c>
      <c r="BA56">
        <v>3.1869599999999998E-2</v>
      </c>
      <c r="BB56">
        <v>3.1120800000000001E-2</v>
      </c>
      <c r="BC56">
        <v>3.04117E-2</v>
      </c>
      <c r="BD56">
        <v>2.9739100000000001E-2</v>
      </c>
      <c r="BE56">
        <v>2.9100500000000001E-2</v>
      </c>
      <c r="BF56">
        <v>2.84932E-2</v>
      </c>
      <c r="BG56">
        <v>2.7915100000000002E-2</v>
      </c>
      <c r="BH56">
        <v>2.7363999999999999E-2</v>
      </c>
      <c r="BI56">
        <v>2.6838299999999999E-2</v>
      </c>
      <c r="BJ56">
        <v>2.6336100000000001E-2</v>
      </c>
      <c r="BK56">
        <v>2.5856000000000001E-2</v>
      </c>
      <c r="BL56">
        <v>2.5396499999999999E-2</v>
      </c>
      <c r="BM56">
        <v>2.4956300000000001E-2</v>
      </c>
      <c r="BN56">
        <v>2.4534299999999998E-2</v>
      </c>
      <c r="BO56">
        <v>2.4129399999999999E-2</v>
      </c>
      <c r="BP56">
        <v>2.3740600000000001E-2</v>
      </c>
      <c r="BQ56">
        <v>2.33668E-2</v>
      </c>
      <c r="BR56">
        <v>2.3007400000000001E-2</v>
      </c>
      <c r="BS56">
        <v>2.2661400000000002E-2</v>
      </c>
      <c r="BT56">
        <v>2.2328199999999999E-2</v>
      </c>
      <c r="BU56">
        <v>2.2007100000000002E-2</v>
      </c>
      <c r="BV56">
        <v>2.1697399999999999E-2</v>
      </c>
      <c r="BW56">
        <v>2.13986E-2</v>
      </c>
      <c r="BX56">
        <v>2.111E-2</v>
      </c>
      <c r="BY56">
        <v>2.0831200000000001E-2</v>
      </c>
      <c r="BZ56">
        <v>2.0561699999999999E-2</v>
      </c>
      <c r="CA56">
        <v>2.0301099999999999E-2</v>
      </c>
      <c r="CB56">
        <v>2.0048900000000001E-2</v>
      </c>
      <c r="CC56">
        <v>1.9804700000000001E-2</v>
      </c>
      <c r="CD56">
        <v>1.9568200000000001E-2</v>
      </c>
      <c r="CE56">
        <v>1.9338899999999999E-2</v>
      </c>
      <c r="CF56">
        <v>1.91167E-2</v>
      </c>
      <c r="CG56">
        <v>1.8901100000000001E-2</v>
      </c>
      <c r="CH56">
        <v>1.8692E-2</v>
      </c>
      <c r="CI56">
        <v>1.8488899999999999E-2</v>
      </c>
      <c r="CJ56">
        <v>1.8291700000000001E-2</v>
      </c>
      <c r="CK56">
        <v>1.8100100000000001E-2</v>
      </c>
      <c r="CM56">
        <v>25</v>
      </c>
      <c r="CN56">
        <v>26</v>
      </c>
    </row>
    <row r="57" spans="2:92" x14ac:dyDescent="0.25">
      <c r="B57" s="6">
        <f t="shared" si="1"/>
        <v>25</v>
      </c>
      <c r="C57" s="21">
        <f t="shared" si="2"/>
        <v>0</v>
      </c>
      <c r="D57" s="65">
        <f t="shared" si="3"/>
        <v>0</v>
      </c>
      <c r="E57" s="65">
        <f t="shared" si="6"/>
        <v>0</v>
      </c>
      <c r="F57" s="65">
        <f t="shared" si="7"/>
        <v>9.6</v>
      </c>
      <c r="G57" s="65">
        <f t="shared" si="4"/>
        <v>0</v>
      </c>
      <c r="H57" s="65">
        <f t="shared" si="0"/>
        <v>0</v>
      </c>
      <c r="I57" s="65">
        <f t="shared" si="11"/>
        <v>0</v>
      </c>
      <c r="J57" s="65">
        <f t="shared" si="10"/>
        <v>0</v>
      </c>
      <c r="K57" s="65">
        <f t="shared" si="8"/>
        <v>0</v>
      </c>
      <c r="L57" s="33">
        <f t="shared" si="5"/>
        <v>46691</v>
      </c>
      <c r="P57" s="34"/>
      <c r="Q57" s="42">
        <f t="shared" si="9"/>
        <v>9.1999999999999993</v>
      </c>
      <c r="R57" s="41">
        <v>1.0076666999999999</v>
      </c>
      <c r="S57" s="41">
        <v>0.50575729999999997</v>
      </c>
      <c r="T57" s="41">
        <v>0.33845750000000002</v>
      </c>
      <c r="U57" s="41">
        <v>0.25480999999999998</v>
      </c>
      <c r="V57" s="41">
        <v>0.20462340000000001</v>
      </c>
      <c r="W57">
        <v>0.1711674</v>
      </c>
      <c r="X57">
        <v>0.1472716</v>
      </c>
      <c r="Y57">
        <v>0.12935089999999999</v>
      </c>
      <c r="Z57">
        <v>0.11541369999999999</v>
      </c>
      <c r="AA57">
        <v>0.104265</v>
      </c>
      <c r="AB57">
        <v>9.5144099999999995E-2</v>
      </c>
      <c r="AC57">
        <v>8.7544200000000003E-2</v>
      </c>
      <c r="AD57">
        <v>8.11143E-2</v>
      </c>
      <c r="AE57">
        <v>7.5603699999999996E-2</v>
      </c>
      <c r="AF57">
        <v>7.08284E-2</v>
      </c>
      <c r="AG57">
        <v>6.6650699999999993E-2</v>
      </c>
      <c r="AH57">
        <v>6.2964999999999993E-2</v>
      </c>
      <c r="AI57">
        <v>5.9689399999999997E-2</v>
      </c>
      <c r="AJ57">
        <v>5.67591E-2</v>
      </c>
      <c r="AK57">
        <v>5.4122299999999998E-2</v>
      </c>
      <c r="AL57">
        <v>5.1737100000000001E-2</v>
      </c>
      <c r="AM57">
        <v>4.9569200000000001E-2</v>
      </c>
      <c r="AN57">
        <v>4.7590199999999999E-2</v>
      </c>
      <c r="AO57">
        <v>4.5776600000000001E-2</v>
      </c>
      <c r="AP57">
        <v>4.4108399999999999E-2</v>
      </c>
      <c r="AQ57">
        <v>4.25689E-2</v>
      </c>
      <c r="AR57">
        <v>4.1143800000000001E-2</v>
      </c>
      <c r="AS57">
        <v>3.9820899999999999E-2</v>
      </c>
      <c r="AT57">
        <v>3.8589499999999999E-2</v>
      </c>
      <c r="AU57">
        <v>3.7440500000000002E-2</v>
      </c>
      <c r="AV57">
        <v>3.6366000000000002E-2</v>
      </c>
      <c r="AW57">
        <v>3.5359000000000002E-2</v>
      </c>
      <c r="AX57">
        <v>3.4413199999999998E-2</v>
      </c>
      <c r="AY57">
        <v>3.3523400000000002E-2</v>
      </c>
      <c r="AZ57">
        <v>3.2684699999999997E-2</v>
      </c>
      <c r="BA57">
        <v>3.1892900000000002E-2</v>
      </c>
      <c r="BB57">
        <v>3.1144100000000001E-2</v>
      </c>
      <c r="BC57">
        <v>3.0435E-2</v>
      </c>
      <c r="BD57">
        <v>2.9762500000000001E-2</v>
      </c>
      <c r="BE57">
        <v>2.9123900000000001E-2</v>
      </c>
      <c r="BF57">
        <v>2.8516699999999999E-2</v>
      </c>
      <c r="BG57">
        <v>2.7938600000000001E-2</v>
      </c>
      <c r="BH57">
        <v>2.7387600000000002E-2</v>
      </c>
      <c r="BI57">
        <v>2.6861900000000001E-2</v>
      </c>
      <c r="BJ57">
        <v>2.6359799999999999E-2</v>
      </c>
      <c r="BK57">
        <v>2.5879699999999999E-2</v>
      </c>
      <c r="BL57">
        <v>2.54202E-2</v>
      </c>
      <c r="BM57">
        <v>2.4980100000000002E-2</v>
      </c>
      <c r="BN57">
        <v>2.4558199999999999E-2</v>
      </c>
      <c r="BO57">
        <v>2.4153299999999999E-2</v>
      </c>
      <c r="BP57">
        <v>2.3764500000000001E-2</v>
      </c>
      <c r="BQ57">
        <v>2.33908E-2</v>
      </c>
      <c r="BR57">
        <v>2.30314E-2</v>
      </c>
      <c r="BS57">
        <v>2.2685500000000001E-2</v>
      </c>
      <c r="BT57">
        <v>2.2352299999999999E-2</v>
      </c>
      <c r="BU57">
        <v>2.20313E-2</v>
      </c>
      <c r="BV57">
        <v>2.1721600000000001E-2</v>
      </c>
      <c r="BW57">
        <v>2.1422799999999999E-2</v>
      </c>
      <c r="BX57">
        <v>2.1134300000000002E-2</v>
      </c>
      <c r="BY57">
        <v>2.0855599999999998E-2</v>
      </c>
      <c r="BZ57">
        <v>2.05861E-2</v>
      </c>
      <c r="CA57">
        <v>2.03255E-2</v>
      </c>
      <c r="CB57">
        <v>2.0073299999999999E-2</v>
      </c>
      <c r="CC57">
        <v>1.9829200000000002E-2</v>
      </c>
      <c r="CD57">
        <v>1.9592700000000001E-2</v>
      </c>
      <c r="CE57">
        <v>1.9363499999999999E-2</v>
      </c>
      <c r="CF57">
        <v>1.9141399999999999E-2</v>
      </c>
      <c r="CG57">
        <v>1.89258E-2</v>
      </c>
      <c r="CH57">
        <v>1.8716699999999999E-2</v>
      </c>
      <c r="CI57">
        <v>1.8513700000000001E-2</v>
      </c>
      <c r="CJ57">
        <v>1.8316499999999999E-2</v>
      </c>
      <c r="CK57">
        <v>1.8124999999999999E-2</v>
      </c>
      <c r="CM57">
        <v>26</v>
      </c>
      <c r="CN57">
        <v>27</v>
      </c>
    </row>
    <row r="58" spans="2:92" x14ac:dyDescent="0.25">
      <c r="B58" s="6">
        <f t="shared" si="1"/>
        <v>26</v>
      </c>
      <c r="C58" s="21">
        <f t="shared" si="2"/>
        <v>0</v>
      </c>
      <c r="D58" s="65">
        <f t="shared" si="3"/>
        <v>0</v>
      </c>
      <c r="E58" s="65">
        <f t="shared" si="6"/>
        <v>0</v>
      </c>
      <c r="F58" s="65">
        <f t="shared" si="7"/>
        <v>9.6</v>
      </c>
      <c r="G58" s="65">
        <f t="shared" si="4"/>
        <v>0</v>
      </c>
      <c r="H58" s="65">
        <f t="shared" si="0"/>
        <v>0</v>
      </c>
      <c r="I58" s="65">
        <f t="shared" si="11"/>
        <v>0</v>
      </c>
      <c r="J58" s="65">
        <f t="shared" si="10"/>
        <v>0</v>
      </c>
      <c r="K58" s="65">
        <f t="shared" si="8"/>
        <v>0</v>
      </c>
      <c r="L58" s="33">
        <f t="shared" si="5"/>
        <v>46721</v>
      </c>
      <c r="P58" s="34"/>
      <c r="Q58" s="42">
        <f t="shared" si="9"/>
        <v>9.25</v>
      </c>
      <c r="R58" s="41">
        <v>1.0077083</v>
      </c>
      <c r="S58" s="41">
        <v>0.50578860000000003</v>
      </c>
      <c r="T58" s="41">
        <v>0.33848539999999999</v>
      </c>
      <c r="U58" s="41">
        <v>0.25483620000000001</v>
      </c>
      <c r="V58" s="41">
        <v>0.20464869999999999</v>
      </c>
      <c r="W58">
        <v>0.17119200000000001</v>
      </c>
      <c r="X58">
        <v>0.1472957</v>
      </c>
      <c r="Y58">
        <v>0.12937480000000001</v>
      </c>
      <c r="Z58">
        <v>0.1154374</v>
      </c>
      <c r="AA58">
        <v>0.1042884</v>
      </c>
      <c r="AB58">
        <v>9.5167399999999999E-2</v>
      </c>
      <c r="AC58">
        <v>8.7567500000000006E-2</v>
      </c>
      <c r="AD58">
        <v>8.1137500000000001E-2</v>
      </c>
      <c r="AE58">
        <v>7.5626700000000005E-2</v>
      </c>
      <c r="AF58">
        <v>7.0851399999999995E-2</v>
      </c>
      <c r="AG58">
        <v>6.66736E-2</v>
      </c>
      <c r="AH58">
        <v>6.2988000000000002E-2</v>
      </c>
      <c r="AI58">
        <v>5.9712300000000003E-2</v>
      </c>
      <c r="AJ58">
        <v>5.6781999999999999E-2</v>
      </c>
      <c r="AK58">
        <v>5.4145199999999997E-2</v>
      </c>
      <c r="AL58">
        <v>5.176E-2</v>
      </c>
      <c r="AM58">
        <v>4.95921E-2</v>
      </c>
      <c r="AN58">
        <v>4.7613200000000001E-2</v>
      </c>
      <c r="AO58">
        <v>4.57995E-2</v>
      </c>
      <c r="AP58">
        <v>4.4131400000000001E-2</v>
      </c>
      <c r="AQ58">
        <v>4.2591900000000002E-2</v>
      </c>
      <c r="AR58">
        <v>4.1166899999999999E-2</v>
      </c>
      <c r="AS58">
        <v>3.9843900000000002E-2</v>
      </c>
      <c r="AT58">
        <v>3.8612599999999997E-2</v>
      </c>
      <c r="AU58">
        <v>3.7463700000000003E-2</v>
      </c>
      <c r="AV58">
        <v>3.6389199999999997E-2</v>
      </c>
      <c r="AW58">
        <v>3.53821E-2</v>
      </c>
      <c r="AX58">
        <v>3.4436399999999999E-2</v>
      </c>
      <c r="AY58">
        <v>3.3546699999999999E-2</v>
      </c>
      <c r="AZ58">
        <v>3.2708000000000001E-2</v>
      </c>
      <c r="BA58">
        <v>3.1916199999999999E-2</v>
      </c>
      <c r="BB58">
        <v>3.1167500000000001E-2</v>
      </c>
      <c r="BC58">
        <v>3.04584E-2</v>
      </c>
      <c r="BD58">
        <v>2.9786E-2</v>
      </c>
      <c r="BE58">
        <v>2.91474E-2</v>
      </c>
      <c r="BF58">
        <v>2.8540200000000002E-2</v>
      </c>
      <c r="BG58">
        <v>2.79621E-2</v>
      </c>
      <c r="BH58">
        <v>2.74112E-2</v>
      </c>
      <c r="BI58">
        <v>2.68855E-2</v>
      </c>
      <c r="BJ58">
        <v>2.6383500000000001E-2</v>
      </c>
      <c r="BK58">
        <v>2.59034E-2</v>
      </c>
      <c r="BL58">
        <v>2.5444000000000001E-2</v>
      </c>
      <c r="BM58">
        <v>2.5003899999999999E-2</v>
      </c>
      <c r="BN58">
        <v>2.4582E-2</v>
      </c>
      <c r="BO58">
        <v>2.4177199999999999E-2</v>
      </c>
      <c r="BP58">
        <v>2.3788400000000001E-2</v>
      </c>
      <c r="BQ58">
        <v>2.34148E-2</v>
      </c>
      <c r="BR58">
        <v>2.30554E-2</v>
      </c>
      <c r="BS58">
        <v>2.27096E-2</v>
      </c>
      <c r="BT58">
        <v>2.2376500000000001E-2</v>
      </c>
      <c r="BU58">
        <v>2.2055399999999999E-2</v>
      </c>
      <c r="BV58">
        <v>2.1745799999999999E-2</v>
      </c>
      <c r="BW58">
        <v>2.14471E-2</v>
      </c>
      <c r="BX58">
        <v>2.11586E-2</v>
      </c>
      <c r="BY58">
        <v>2.08799E-2</v>
      </c>
      <c r="BZ58">
        <v>2.06105E-2</v>
      </c>
      <c r="CA58">
        <v>2.035E-2</v>
      </c>
      <c r="CB58">
        <v>2.0097799999999999E-2</v>
      </c>
      <c r="CC58">
        <v>1.9853699999999998E-2</v>
      </c>
      <c r="CD58">
        <v>1.9617300000000001E-2</v>
      </c>
      <c r="CE58">
        <v>1.9388200000000001E-2</v>
      </c>
      <c r="CF58">
        <v>1.9165999999999999E-2</v>
      </c>
      <c r="CG58">
        <v>1.8950600000000001E-2</v>
      </c>
      <c r="CH58">
        <v>1.8741500000000001E-2</v>
      </c>
      <c r="CI58">
        <v>1.8538499999999999E-2</v>
      </c>
      <c r="CJ58">
        <v>1.8341400000000001E-2</v>
      </c>
      <c r="CK58">
        <v>1.81499E-2</v>
      </c>
      <c r="CM58">
        <v>27</v>
      </c>
      <c r="CN58">
        <v>28</v>
      </c>
    </row>
    <row r="59" spans="2:92" x14ac:dyDescent="0.25">
      <c r="B59" s="6">
        <f t="shared" si="1"/>
        <v>27</v>
      </c>
      <c r="C59" s="21">
        <f t="shared" si="2"/>
        <v>0</v>
      </c>
      <c r="D59" s="65">
        <f t="shared" si="3"/>
        <v>0</v>
      </c>
      <c r="E59" s="65">
        <f t="shared" si="6"/>
        <v>0</v>
      </c>
      <c r="F59" s="65">
        <f t="shared" si="7"/>
        <v>9.6</v>
      </c>
      <c r="G59" s="65">
        <f t="shared" si="4"/>
        <v>0</v>
      </c>
      <c r="H59" s="65">
        <f t="shared" si="0"/>
        <v>0</v>
      </c>
      <c r="I59" s="65">
        <f t="shared" si="11"/>
        <v>0</v>
      </c>
      <c r="J59" s="65">
        <f t="shared" si="10"/>
        <v>0</v>
      </c>
      <c r="K59" s="65">
        <f t="shared" si="8"/>
        <v>0</v>
      </c>
      <c r="L59" s="33">
        <f t="shared" si="5"/>
        <v>46752</v>
      </c>
      <c r="P59" s="34"/>
      <c r="Q59" s="42">
        <f t="shared" si="9"/>
        <v>9.3000000000000007</v>
      </c>
      <c r="R59" s="41">
        <v>1.0077499999999999</v>
      </c>
      <c r="S59" s="41">
        <v>0.50582000000000005</v>
      </c>
      <c r="T59" s="41">
        <v>0.33851330000000002</v>
      </c>
      <c r="U59" s="41">
        <v>0.25486239999999999</v>
      </c>
      <c r="V59" s="41">
        <v>0.20467389999999999</v>
      </c>
      <c r="W59">
        <v>0.1712166</v>
      </c>
      <c r="X59">
        <v>0.1473199</v>
      </c>
      <c r="Y59">
        <v>0.1293986</v>
      </c>
      <c r="Z59">
        <v>0.11546099999999999</v>
      </c>
      <c r="AA59">
        <v>0.1043119</v>
      </c>
      <c r="AB59">
        <v>9.5190700000000003E-2</v>
      </c>
      <c r="AC59">
        <v>8.7590699999999994E-2</v>
      </c>
      <c r="AD59">
        <v>8.1160599999999999E-2</v>
      </c>
      <c r="AE59">
        <v>7.5649800000000003E-2</v>
      </c>
      <c r="AF59">
        <v>7.0874400000000004E-2</v>
      </c>
      <c r="AG59">
        <v>6.6696599999999995E-2</v>
      </c>
      <c r="AH59">
        <v>6.3010899999999995E-2</v>
      </c>
      <c r="AI59">
        <v>5.9735299999999998E-2</v>
      </c>
      <c r="AJ59">
        <v>5.6805000000000001E-2</v>
      </c>
      <c r="AK59">
        <v>5.41682E-2</v>
      </c>
      <c r="AL59">
        <v>5.1783000000000003E-2</v>
      </c>
      <c r="AM59">
        <v>4.9615100000000002E-2</v>
      </c>
      <c r="AN59">
        <v>4.7636100000000001E-2</v>
      </c>
      <c r="AO59">
        <v>4.5822500000000002E-2</v>
      </c>
      <c r="AP59">
        <v>4.4154400000000003E-2</v>
      </c>
      <c r="AQ59">
        <v>4.2614899999999997E-2</v>
      </c>
      <c r="AR59">
        <v>4.1189900000000002E-2</v>
      </c>
      <c r="AS59">
        <v>3.9867E-2</v>
      </c>
      <c r="AT59">
        <v>3.8635700000000002E-2</v>
      </c>
      <c r="AU59">
        <v>3.7486800000000001E-2</v>
      </c>
      <c r="AV59">
        <v>3.6412300000000002E-2</v>
      </c>
      <c r="AW59">
        <v>3.5405300000000001E-2</v>
      </c>
      <c r="AX59">
        <v>3.4459700000000003E-2</v>
      </c>
      <c r="AY59">
        <v>3.35699E-2</v>
      </c>
      <c r="AZ59">
        <v>3.2731299999999998E-2</v>
      </c>
      <c r="BA59">
        <v>3.1939500000000003E-2</v>
      </c>
      <c r="BB59">
        <v>3.1190900000000001E-2</v>
      </c>
      <c r="BC59">
        <v>3.04818E-2</v>
      </c>
      <c r="BD59">
        <v>2.98094E-2</v>
      </c>
      <c r="BE59">
        <v>2.91709E-2</v>
      </c>
      <c r="BF59">
        <v>2.8563700000000001E-2</v>
      </c>
      <c r="BG59">
        <v>2.7985699999999999E-2</v>
      </c>
      <c r="BH59">
        <v>2.7434799999999999E-2</v>
      </c>
      <c r="BI59">
        <v>2.6909200000000001E-2</v>
      </c>
      <c r="BJ59">
        <v>2.6407099999999999E-2</v>
      </c>
      <c r="BK59">
        <v>2.5927100000000002E-2</v>
      </c>
      <c r="BL59">
        <v>2.5467799999999999E-2</v>
      </c>
      <c r="BM59">
        <v>2.50277E-2</v>
      </c>
      <c r="BN59">
        <v>2.46059E-2</v>
      </c>
      <c r="BO59">
        <v>2.42011E-2</v>
      </c>
      <c r="BP59">
        <v>2.3812400000000001E-2</v>
      </c>
      <c r="BQ59">
        <v>2.3438799999999999E-2</v>
      </c>
      <c r="BR59">
        <v>2.3079499999999999E-2</v>
      </c>
      <c r="BS59">
        <v>2.27336E-2</v>
      </c>
      <c r="BT59">
        <v>2.24006E-2</v>
      </c>
      <c r="BU59">
        <v>2.2079600000000001E-2</v>
      </c>
      <c r="BV59">
        <v>2.1770000000000001E-2</v>
      </c>
      <c r="BW59">
        <v>2.1471299999999999E-2</v>
      </c>
      <c r="BX59">
        <v>2.1182900000000001E-2</v>
      </c>
      <c r="BY59">
        <v>2.0904300000000001E-2</v>
      </c>
      <c r="BZ59">
        <v>2.0634900000000001E-2</v>
      </c>
      <c r="CA59">
        <v>2.0374400000000001E-2</v>
      </c>
      <c r="CB59">
        <v>2.0122299999999999E-2</v>
      </c>
      <c r="CC59">
        <v>1.9878300000000002E-2</v>
      </c>
      <c r="CD59">
        <v>1.96419E-2</v>
      </c>
      <c r="CE59">
        <v>1.9412800000000001E-2</v>
      </c>
      <c r="CF59">
        <v>1.9190700000000002E-2</v>
      </c>
      <c r="CG59">
        <v>1.89753E-2</v>
      </c>
      <c r="CH59">
        <v>1.87663E-2</v>
      </c>
      <c r="CI59">
        <v>1.8563300000000001E-2</v>
      </c>
      <c r="CJ59">
        <v>1.8366299999999999E-2</v>
      </c>
      <c r="CK59">
        <v>1.8174800000000001E-2</v>
      </c>
      <c r="CM59">
        <v>28</v>
      </c>
      <c r="CN59">
        <v>29</v>
      </c>
    </row>
    <row r="60" spans="2:92" x14ac:dyDescent="0.25">
      <c r="B60" s="6">
        <f t="shared" si="1"/>
        <v>28</v>
      </c>
      <c r="C60" s="21">
        <f t="shared" si="2"/>
        <v>0</v>
      </c>
      <c r="D60" s="65">
        <f t="shared" si="3"/>
        <v>0</v>
      </c>
      <c r="E60" s="65">
        <f t="shared" si="6"/>
        <v>0</v>
      </c>
      <c r="F60" s="65">
        <f t="shared" si="7"/>
        <v>9.6</v>
      </c>
      <c r="G60" s="65">
        <f t="shared" si="4"/>
        <v>0</v>
      </c>
      <c r="H60" s="65">
        <f t="shared" si="0"/>
        <v>0</v>
      </c>
      <c r="I60" s="65">
        <f t="shared" si="11"/>
        <v>0</v>
      </c>
      <c r="J60" s="65">
        <f t="shared" si="10"/>
        <v>0</v>
      </c>
      <c r="K60" s="65">
        <f t="shared" si="8"/>
        <v>0</v>
      </c>
      <c r="L60" s="33">
        <f t="shared" si="5"/>
        <v>46783</v>
      </c>
      <c r="P60" s="34"/>
      <c r="Q60" s="42">
        <f t="shared" si="9"/>
        <v>9.35</v>
      </c>
      <c r="R60" s="41">
        <v>1.0077917000000001</v>
      </c>
      <c r="S60" s="41">
        <v>0.5058513</v>
      </c>
      <c r="T60" s="41">
        <v>0.33854119999999999</v>
      </c>
      <c r="U60" s="41">
        <v>0.25488870000000002</v>
      </c>
      <c r="V60" s="41">
        <v>0.2046992</v>
      </c>
      <c r="W60">
        <v>0.17124120000000001</v>
      </c>
      <c r="X60">
        <v>0.14734410000000001</v>
      </c>
      <c r="Y60">
        <v>0.1294225</v>
      </c>
      <c r="Z60">
        <v>0.11548460000000001</v>
      </c>
      <c r="AA60">
        <v>0.10433530000000001</v>
      </c>
      <c r="AB60">
        <v>9.5214099999999996E-2</v>
      </c>
      <c r="AC60">
        <v>8.7613899999999995E-2</v>
      </c>
      <c r="AD60">
        <v>8.1183699999999998E-2</v>
      </c>
      <c r="AE60">
        <v>7.5672900000000001E-2</v>
      </c>
      <c r="AF60">
        <v>7.0897500000000002E-2</v>
      </c>
      <c r="AG60">
        <v>6.6719600000000004E-2</v>
      </c>
      <c r="AH60">
        <v>6.3033900000000004E-2</v>
      </c>
      <c r="AI60">
        <v>5.9758199999999997E-2</v>
      </c>
      <c r="AJ60">
        <v>5.6827900000000001E-2</v>
      </c>
      <c r="AK60">
        <v>5.4191099999999999E-2</v>
      </c>
      <c r="AL60">
        <v>5.1805900000000002E-2</v>
      </c>
      <c r="AM60">
        <v>4.9638000000000002E-2</v>
      </c>
      <c r="AN60">
        <v>4.7659100000000003E-2</v>
      </c>
      <c r="AO60">
        <v>4.5845499999999997E-2</v>
      </c>
      <c r="AP60">
        <v>4.4177399999999999E-2</v>
      </c>
      <c r="AQ60">
        <v>4.2638000000000002E-2</v>
      </c>
      <c r="AR60">
        <v>4.1212899999999997E-2</v>
      </c>
      <c r="AS60">
        <v>3.9890099999999998E-2</v>
      </c>
      <c r="AT60">
        <v>3.86588E-2</v>
      </c>
      <c r="AU60">
        <v>3.7509899999999999E-2</v>
      </c>
      <c r="AV60">
        <v>3.6435500000000003E-2</v>
      </c>
      <c r="AW60">
        <v>3.5428500000000002E-2</v>
      </c>
      <c r="AX60">
        <v>3.4482899999999997E-2</v>
      </c>
      <c r="AY60">
        <v>3.3593199999999997E-2</v>
      </c>
      <c r="AZ60">
        <v>3.2754600000000002E-2</v>
      </c>
      <c r="BA60">
        <v>3.1962900000000002E-2</v>
      </c>
      <c r="BB60">
        <v>3.1214200000000001E-2</v>
      </c>
      <c r="BC60">
        <v>3.05052E-2</v>
      </c>
      <c r="BD60">
        <v>2.9832899999999999E-2</v>
      </c>
      <c r="BE60">
        <v>2.9194399999999999E-2</v>
      </c>
      <c r="BF60">
        <v>2.85872E-2</v>
      </c>
      <c r="BG60">
        <v>2.8009300000000001E-2</v>
      </c>
      <c r="BH60">
        <v>2.7458400000000001E-2</v>
      </c>
      <c r="BI60">
        <v>2.69328E-2</v>
      </c>
      <c r="BJ60">
        <v>2.6430800000000001E-2</v>
      </c>
      <c r="BK60">
        <v>2.5950899999999999E-2</v>
      </c>
      <c r="BL60">
        <v>2.54915E-2</v>
      </c>
      <c r="BM60">
        <v>2.50516E-2</v>
      </c>
      <c r="BN60">
        <v>2.4629700000000001E-2</v>
      </c>
      <c r="BO60">
        <v>2.4225E-2</v>
      </c>
      <c r="BP60">
        <v>2.3836300000000001E-2</v>
      </c>
      <c r="BQ60">
        <v>2.3462799999999999E-2</v>
      </c>
      <c r="BR60">
        <v>2.3103499999999999E-2</v>
      </c>
      <c r="BS60">
        <v>2.2757699999999999E-2</v>
      </c>
      <c r="BT60">
        <v>2.2424699999999999E-2</v>
      </c>
      <c r="BU60">
        <v>2.21038E-2</v>
      </c>
      <c r="BV60">
        <v>2.1794299999999999E-2</v>
      </c>
      <c r="BW60">
        <v>2.14956E-2</v>
      </c>
      <c r="BX60">
        <v>2.1207199999999999E-2</v>
      </c>
      <c r="BY60">
        <v>2.0928599999999999E-2</v>
      </c>
      <c r="BZ60">
        <v>2.0659299999999998E-2</v>
      </c>
      <c r="CA60">
        <v>2.0398900000000001E-2</v>
      </c>
      <c r="CB60">
        <v>2.0146799999999999E-2</v>
      </c>
      <c r="CC60">
        <v>1.9902799999999998E-2</v>
      </c>
      <c r="CD60">
        <v>1.96665E-2</v>
      </c>
      <c r="CE60">
        <v>1.94375E-2</v>
      </c>
      <c r="CF60">
        <v>1.9215400000000001E-2</v>
      </c>
      <c r="CG60">
        <v>1.9E-2</v>
      </c>
      <c r="CH60">
        <v>1.8791100000000002E-2</v>
      </c>
      <c r="CI60">
        <v>1.8588199999999999E-2</v>
      </c>
      <c r="CJ60">
        <v>1.83912E-2</v>
      </c>
      <c r="CK60">
        <v>1.8199699999999999E-2</v>
      </c>
      <c r="CM60">
        <v>29</v>
      </c>
      <c r="CN60">
        <v>30</v>
      </c>
    </row>
    <row r="61" spans="2:92" x14ac:dyDescent="0.25">
      <c r="B61" s="6">
        <f t="shared" si="1"/>
        <v>29</v>
      </c>
      <c r="C61" s="21">
        <f t="shared" si="2"/>
        <v>0</v>
      </c>
      <c r="D61" s="65">
        <f t="shared" si="3"/>
        <v>0</v>
      </c>
      <c r="E61" s="65">
        <f t="shared" si="6"/>
        <v>0</v>
      </c>
      <c r="F61" s="65">
        <f t="shared" si="7"/>
        <v>9.6</v>
      </c>
      <c r="G61" s="65">
        <f t="shared" si="4"/>
        <v>0</v>
      </c>
      <c r="H61" s="65">
        <f t="shared" si="0"/>
        <v>0</v>
      </c>
      <c r="I61" s="65">
        <f t="shared" si="11"/>
        <v>0</v>
      </c>
      <c r="J61" s="65">
        <f t="shared" si="10"/>
        <v>0</v>
      </c>
      <c r="K61" s="65">
        <f t="shared" si="8"/>
        <v>0</v>
      </c>
      <c r="L61" s="33">
        <f t="shared" si="5"/>
        <v>46812</v>
      </c>
      <c r="P61" s="34"/>
      <c r="Q61" s="42">
        <f t="shared" si="9"/>
        <v>9.4</v>
      </c>
      <c r="R61" s="41">
        <v>1.0078332999999999</v>
      </c>
      <c r="S61" s="41">
        <v>0.50588259999999996</v>
      </c>
      <c r="T61" s="41">
        <v>0.33856910000000001</v>
      </c>
      <c r="U61" s="41">
        <v>0.2549149</v>
      </c>
      <c r="V61" s="41">
        <v>0.2047244</v>
      </c>
      <c r="W61">
        <v>0.1712658</v>
      </c>
      <c r="X61">
        <v>0.14736830000000001</v>
      </c>
      <c r="Y61">
        <v>0.12944639999999999</v>
      </c>
      <c r="Z61">
        <v>0.11550820000000001</v>
      </c>
      <c r="AA61">
        <v>0.1043588</v>
      </c>
      <c r="AB61">
        <v>9.52374E-2</v>
      </c>
      <c r="AC61">
        <v>8.7637099999999996E-2</v>
      </c>
      <c r="AD61">
        <v>8.1206799999999996E-2</v>
      </c>
      <c r="AE61">
        <v>7.5695899999999997E-2</v>
      </c>
      <c r="AF61">
        <v>7.0920499999999997E-2</v>
      </c>
      <c r="AG61">
        <v>6.6742599999999999E-2</v>
      </c>
      <c r="AH61">
        <v>6.3056899999999999E-2</v>
      </c>
      <c r="AI61">
        <v>5.97812E-2</v>
      </c>
      <c r="AJ61">
        <v>5.6850900000000003E-2</v>
      </c>
      <c r="AK61">
        <v>5.4214100000000001E-2</v>
      </c>
      <c r="AL61">
        <v>5.1828899999999997E-2</v>
      </c>
      <c r="AM61">
        <v>4.9660999999999997E-2</v>
      </c>
      <c r="AN61">
        <v>4.7682099999999998E-2</v>
      </c>
      <c r="AO61">
        <v>4.58685E-2</v>
      </c>
      <c r="AP61">
        <v>4.4200400000000001E-2</v>
      </c>
      <c r="AQ61">
        <v>4.2660999999999998E-2</v>
      </c>
      <c r="AR61">
        <v>4.1236000000000002E-2</v>
      </c>
      <c r="AS61">
        <v>3.9913200000000003E-2</v>
      </c>
      <c r="AT61">
        <v>3.8681899999999998E-2</v>
      </c>
      <c r="AU61">
        <v>3.75331E-2</v>
      </c>
      <c r="AV61">
        <v>3.6458699999999997E-2</v>
      </c>
      <c r="AW61">
        <v>3.5451700000000003E-2</v>
      </c>
      <c r="AX61">
        <v>3.4506099999999998E-2</v>
      </c>
      <c r="AY61">
        <v>3.3616500000000001E-2</v>
      </c>
      <c r="AZ61">
        <v>3.2777899999999999E-2</v>
      </c>
      <c r="BA61">
        <v>3.1986199999999999E-2</v>
      </c>
      <c r="BB61">
        <v>3.1237600000000001E-2</v>
      </c>
      <c r="BC61">
        <v>3.0528699999999999E-2</v>
      </c>
      <c r="BD61">
        <v>2.9856299999999999E-2</v>
      </c>
      <c r="BE61">
        <v>2.9217900000000002E-2</v>
      </c>
      <c r="BF61">
        <v>2.8610799999999999E-2</v>
      </c>
      <c r="BG61">
        <v>2.8032899999999999E-2</v>
      </c>
      <c r="BH61">
        <v>2.7482099999999999E-2</v>
      </c>
      <c r="BI61">
        <v>2.6956500000000001E-2</v>
      </c>
      <c r="BJ61">
        <v>2.6454600000000002E-2</v>
      </c>
      <c r="BK61">
        <v>2.59746E-2</v>
      </c>
      <c r="BL61">
        <v>2.5515300000000001E-2</v>
      </c>
      <c r="BM61">
        <v>2.5075400000000001E-2</v>
      </c>
      <c r="BN61">
        <v>2.4653600000000001E-2</v>
      </c>
      <c r="BO61">
        <v>2.42489E-2</v>
      </c>
      <c r="BP61">
        <v>2.3860300000000001E-2</v>
      </c>
      <c r="BQ61">
        <v>2.3486799999999999E-2</v>
      </c>
      <c r="BR61">
        <v>2.3127600000000002E-2</v>
      </c>
      <c r="BS61">
        <v>2.2781900000000001E-2</v>
      </c>
      <c r="BT61">
        <v>2.2448900000000001E-2</v>
      </c>
      <c r="BU61">
        <v>2.2127999999999998E-2</v>
      </c>
      <c r="BV61">
        <v>2.1818500000000001E-2</v>
      </c>
      <c r="BW61">
        <v>2.1519900000000002E-2</v>
      </c>
      <c r="BX61">
        <v>2.12316E-2</v>
      </c>
      <c r="BY61">
        <v>2.0952999999999999E-2</v>
      </c>
      <c r="BZ61">
        <v>2.0683799999999999E-2</v>
      </c>
      <c r="CA61">
        <v>2.0423400000000001E-2</v>
      </c>
      <c r="CB61">
        <v>2.0171399999999999E-2</v>
      </c>
      <c r="CC61">
        <v>1.9927400000000001E-2</v>
      </c>
      <c r="CD61">
        <v>1.96911E-2</v>
      </c>
      <c r="CE61">
        <v>1.94621E-2</v>
      </c>
      <c r="CF61">
        <v>1.92401E-2</v>
      </c>
      <c r="CG61">
        <v>1.9024800000000001E-2</v>
      </c>
      <c r="CH61">
        <v>1.88159E-2</v>
      </c>
      <c r="CI61">
        <v>1.8613000000000001E-2</v>
      </c>
      <c r="CJ61">
        <v>1.8416100000000001E-2</v>
      </c>
      <c r="CK61">
        <v>1.82247E-2</v>
      </c>
      <c r="CM61">
        <v>30</v>
      </c>
      <c r="CN61">
        <v>31</v>
      </c>
    </row>
    <row r="62" spans="2:92" x14ac:dyDescent="0.25">
      <c r="B62" s="6">
        <f t="shared" si="1"/>
        <v>30</v>
      </c>
      <c r="C62" s="21">
        <f t="shared" si="2"/>
        <v>0</v>
      </c>
      <c r="D62" s="65">
        <f t="shared" si="3"/>
        <v>0</v>
      </c>
      <c r="E62" s="65">
        <f t="shared" si="6"/>
        <v>0</v>
      </c>
      <c r="F62" s="65">
        <f t="shared" si="7"/>
        <v>9.6</v>
      </c>
      <c r="G62" s="65">
        <f t="shared" si="4"/>
        <v>0</v>
      </c>
      <c r="H62" s="65">
        <f t="shared" si="0"/>
        <v>0</v>
      </c>
      <c r="I62" s="65">
        <f t="shared" si="11"/>
        <v>0</v>
      </c>
      <c r="J62" s="65">
        <f t="shared" si="10"/>
        <v>0</v>
      </c>
      <c r="K62" s="65">
        <f t="shared" si="8"/>
        <v>0</v>
      </c>
      <c r="L62" s="33">
        <f t="shared" si="5"/>
        <v>46843</v>
      </c>
      <c r="P62" s="34"/>
      <c r="Q62" s="42">
        <f t="shared" si="9"/>
        <v>9.4499999999999993</v>
      </c>
      <c r="R62" s="41">
        <v>1.0078750000000001</v>
      </c>
      <c r="S62" s="41">
        <v>0.50591399999999997</v>
      </c>
      <c r="T62" s="41">
        <v>0.33859709999999998</v>
      </c>
      <c r="U62" s="41">
        <v>0.25494119999999998</v>
      </c>
      <c r="V62" s="41">
        <v>0.20474970000000001</v>
      </c>
      <c r="W62">
        <v>0.17129040000000001</v>
      </c>
      <c r="X62">
        <v>0.14739240000000001</v>
      </c>
      <c r="Y62">
        <v>0.12947020000000001</v>
      </c>
      <c r="Z62">
        <v>0.11553190000000001</v>
      </c>
      <c r="AA62">
        <v>0.10438219999999999</v>
      </c>
      <c r="AB62">
        <v>9.5260700000000004E-2</v>
      </c>
      <c r="AC62">
        <v>8.7660299999999997E-2</v>
      </c>
      <c r="AD62">
        <v>8.1229999999999997E-2</v>
      </c>
      <c r="AE62">
        <v>7.5718999999999995E-2</v>
      </c>
      <c r="AF62">
        <v>7.0943500000000007E-2</v>
      </c>
      <c r="AG62">
        <v>6.6765599999999994E-2</v>
      </c>
      <c r="AH62">
        <v>6.3079800000000005E-2</v>
      </c>
      <c r="AI62">
        <v>5.9804099999999999E-2</v>
      </c>
      <c r="AJ62">
        <v>5.6873800000000002E-2</v>
      </c>
      <c r="AK62">
        <v>5.4237E-2</v>
      </c>
      <c r="AL62">
        <v>5.1851899999999999E-2</v>
      </c>
      <c r="AM62">
        <v>4.9683999999999999E-2</v>
      </c>
      <c r="AN62">
        <v>4.77051E-2</v>
      </c>
      <c r="AO62">
        <v>4.5891500000000002E-2</v>
      </c>
      <c r="AP62">
        <v>4.4223400000000003E-2</v>
      </c>
      <c r="AQ62">
        <v>4.2684E-2</v>
      </c>
      <c r="AR62">
        <v>4.12591E-2</v>
      </c>
      <c r="AS62">
        <v>3.9936199999999998E-2</v>
      </c>
      <c r="AT62">
        <v>3.8705000000000003E-2</v>
      </c>
      <c r="AU62">
        <v>3.7556199999999998E-2</v>
      </c>
      <c r="AV62">
        <v>3.6481800000000002E-2</v>
      </c>
      <c r="AW62">
        <v>3.5474899999999997E-2</v>
      </c>
      <c r="AX62">
        <v>3.4529400000000002E-2</v>
      </c>
      <c r="AY62">
        <v>3.3639700000000002E-2</v>
      </c>
      <c r="AZ62">
        <v>3.2801200000000003E-2</v>
      </c>
      <c r="BA62">
        <v>3.2009599999999999E-2</v>
      </c>
      <c r="BB62">
        <v>3.1260999999999997E-2</v>
      </c>
      <c r="BC62">
        <v>3.0552099999999999E-2</v>
      </c>
      <c r="BD62">
        <v>2.9879800000000001E-2</v>
      </c>
      <c r="BE62">
        <v>2.9241400000000001E-2</v>
      </c>
      <c r="BF62">
        <v>2.8634300000000001E-2</v>
      </c>
      <c r="BG62">
        <v>2.8056500000000002E-2</v>
      </c>
      <c r="BH62">
        <v>2.7505700000000001E-2</v>
      </c>
      <c r="BI62">
        <v>2.6980199999999999E-2</v>
      </c>
      <c r="BJ62">
        <v>2.64783E-2</v>
      </c>
      <c r="BK62">
        <v>2.5998400000000001E-2</v>
      </c>
      <c r="BL62">
        <v>2.5539200000000001E-2</v>
      </c>
      <c r="BM62">
        <v>2.5099300000000001E-2</v>
      </c>
      <c r="BN62">
        <v>2.4677500000000002E-2</v>
      </c>
      <c r="BO62">
        <v>2.42729E-2</v>
      </c>
      <c r="BP62">
        <v>2.3884300000000001E-2</v>
      </c>
      <c r="BQ62">
        <v>2.3510799999999998E-2</v>
      </c>
      <c r="BR62">
        <v>2.3151700000000001E-2</v>
      </c>
      <c r="BS62">
        <v>2.2806E-2</v>
      </c>
      <c r="BT62">
        <v>2.2473099999999999E-2</v>
      </c>
      <c r="BU62">
        <v>2.21522E-2</v>
      </c>
      <c r="BV62">
        <v>2.1842799999999999E-2</v>
      </c>
      <c r="BW62">
        <v>2.1544199999999999E-2</v>
      </c>
      <c r="BX62">
        <v>2.1255900000000001E-2</v>
      </c>
      <c r="BY62">
        <v>2.09774E-2</v>
      </c>
      <c r="BZ62">
        <v>2.07082E-2</v>
      </c>
      <c r="CA62">
        <v>2.0447900000000001E-2</v>
      </c>
      <c r="CB62">
        <v>2.0195899999999999E-2</v>
      </c>
      <c r="CC62">
        <v>1.9952000000000001E-2</v>
      </c>
      <c r="CD62">
        <v>1.9715799999999999E-2</v>
      </c>
      <c r="CE62">
        <v>1.9486799999999999E-2</v>
      </c>
      <c r="CF62">
        <v>1.9264900000000001E-2</v>
      </c>
      <c r="CG62">
        <v>1.90496E-2</v>
      </c>
      <c r="CH62">
        <v>1.8840699999999998E-2</v>
      </c>
      <c r="CI62">
        <v>1.8637899999999999E-2</v>
      </c>
      <c r="CJ62">
        <v>1.8440999999999999E-2</v>
      </c>
      <c r="CK62">
        <v>1.8249700000000001E-2</v>
      </c>
      <c r="CM62">
        <v>31</v>
      </c>
      <c r="CN62">
        <v>32</v>
      </c>
    </row>
    <row r="63" spans="2:92" x14ac:dyDescent="0.25">
      <c r="B63" s="6">
        <f t="shared" si="1"/>
        <v>31</v>
      </c>
      <c r="C63" s="21">
        <f t="shared" si="2"/>
        <v>0</v>
      </c>
      <c r="D63" s="65">
        <f t="shared" si="3"/>
        <v>0</v>
      </c>
      <c r="E63" s="65">
        <f t="shared" si="6"/>
        <v>0</v>
      </c>
      <c r="F63" s="65">
        <f t="shared" si="7"/>
        <v>9.6</v>
      </c>
      <c r="G63" s="65">
        <f t="shared" si="4"/>
        <v>0</v>
      </c>
      <c r="H63" s="65">
        <f t="shared" si="0"/>
        <v>0</v>
      </c>
      <c r="I63" s="65">
        <f t="shared" si="11"/>
        <v>0</v>
      </c>
      <c r="J63" s="65">
        <f t="shared" si="10"/>
        <v>0</v>
      </c>
      <c r="K63" s="65">
        <f t="shared" si="8"/>
        <v>0</v>
      </c>
      <c r="L63" s="33">
        <f t="shared" si="5"/>
        <v>46873</v>
      </c>
      <c r="P63" s="34"/>
      <c r="Q63" s="42">
        <f t="shared" si="9"/>
        <v>9.5</v>
      </c>
      <c r="R63" s="41">
        <v>1.0079167</v>
      </c>
      <c r="S63" s="41">
        <v>0.50594530000000004</v>
      </c>
      <c r="T63" s="41">
        <v>0.33862500000000001</v>
      </c>
      <c r="U63" s="41">
        <v>0.25496740000000001</v>
      </c>
      <c r="V63" s="41">
        <v>0.20477500000000001</v>
      </c>
      <c r="W63">
        <v>0.1713151</v>
      </c>
      <c r="X63">
        <v>0.14741660000000001</v>
      </c>
      <c r="Y63">
        <v>0.1294941</v>
      </c>
      <c r="Z63">
        <v>0.11555550000000001</v>
      </c>
      <c r="AA63">
        <v>0.1044057</v>
      </c>
      <c r="AB63">
        <v>9.5283999999999994E-2</v>
      </c>
      <c r="AC63">
        <v>8.7683499999999998E-2</v>
      </c>
      <c r="AD63">
        <v>8.1253099999999995E-2</v>
      </c>
      <c r="AE63">
        <v>7.5742100000000007E-2</v>
      </c>
      <c r="AF63">
        <v>7.0966600000000005E-2</v>
      </c>
      <c r="AG63">
        <v>6.6788600000000004E-2</v>
      </c>
      <c r="AH63">
        <v>6.3102800000000001E-2</v>
      </c>
      <c r="AI63">
        <v>5.9827100000000001E-2</v>
      </c>
      <c r="AJ63">
        <v>5.6896799999999997E-2</v>
      </c>
      <c r="AK63">
        <v>5.4260000000000003E-2</v>
      </c>
      <c r="AL63">
        <v>5.1874799999999999E-2</v>
      </c>
      <c r="AM63">
        <v>4.9707000000000001E-2</v>
      </c>
      <c r="AN63">
        <v>4.7728100000000002E-2</v>
      </c>
      <c r="AO63">
        <v>4.5914499999999997E-2</v>
      </c>
      <c r="AP63">
        <v>4.4246399999999998E-2</v>
      </c>
      <c r="AQ63">
        <v>4.2707099999999998E-2</v>
      </c>
      <c r="AR63">
        <v>4.1282100000000002E-2</v>
      </c>
      <c r="AS63">
        <v>3.9959300000000003E-2</v>
      </c>
      <c r="AT63">
        <v>3.8728100000000001E-2</v>
      </c>
      <c r="AU63">
        <v>3.7579399999999999E-2</v>
      </c>
      <c r="AV63">
        <v>3.6505000000000003E-2</v>
      </c>
      <c r="AW63">
        <v>3.5498200000000001E-2</v>
      </c>
      <c r="AX63">
        <v>3.4552600000000003E-2</v>
      </c>
      <c r="AY63">
        <v>3.3662999999999998E-2</v>
      </c>
      <c r="AZ63">
        <v>3.2824600000000002E-2</v>
      </c>
      <c r="BA63">
        <v>3.2032900000000003E-2</v>
      </c>
      <c r="BB63">
        <v>3.1284399999999997E-2</v>
      </c>
      <c r="BC63">
        <v>3.0575499999999999E-2</v>
      </c>
      <c r="BD63">
        <v>2.9903300000000001E-2</v>
      </c>
      <c r="BE63">
        <v>2.92649E-2</v>
      </c>
      <c r="BF63">
        <v>2.86579E-2</v>
      </c>
      <c r="BG63">
        <v>2.80801E-2</v>
      </c>
      <c r="BH63">
        <v>2.75293E-2</v>
      </c>
      <c r="BI63">
        <v>2.7003900000000001E-2</v>
      </c>
      <c r="BJ63">
        <v>2.6502000000000001E-2</v>
      </c>
      <c r="BK63">
        <v>2.6022199999999999E-2</v>
      </c>
      <c r="BL63">
        <v>2.5562999999999999E-2</v>
      </c>
      <c r="BM63">
        <v>2.5123099999999999E-2</v>
      </c>
      <c r="BN63">
        <v>2.4701500000000001E-2</v>
      </c>
      <c r="BO63">
        <v>2.42968E-2</v>
      </c>
      <c r="BP63">
        <v>2.39083E-2</v>
      </c>
      <c r="BQ63">
        <v>2.3534900000000001E-2</v>
      </c>
      <c r="BR63">
        <v>2.31758E-2</v>
      </c>
      <c r="BS63">
        <v>2.2830099999999999E-2</v>
      </c>
      <c r="BT63">
        <v>2.2497300000000001E-2</v>
      </c>
      <c r="BU63">
        <v>2.2176499999999998E-2</v>
      </c>
      <c r="BV63">
        <v>2.18671E-2</v>
      </c>
      <c r="BW63">
        <v>2.15686E-2</v>
      </c>
      <c r="BX63">
        <v>2.1280299999999999E-2</v>
      </c>
      <c r="BY63">
        <v>2.10019E-2</v>
      </c>
      <c r="BZ63">
        <v>2.07327E-2</v>
      </c>
      <c r="CA63">
        <v>2.0472400000000002E-2</v>
      </c>
      <c r="CB63">
        <v>2.0220499999999999E-2</v>
      </c>
      <c r="CC63">
        <v>1.9976600000000001E-2</v>
      </c>
      <c r="CD63">
        <v>1.9740400000000002E-2</v>
      </c>
      <c r="CE63">
        <v>1.95116E-2</v>
      </c>
      <c r="CF63">
        <v>1.92896E-2</v>
      </c>
      <c r="CG63">
        <v>1.9074399999999998E-2</v>
      </c>
      <c r="CH63">
        <v>1.88656E-2</v>
      </c>
      <c r="CI63">
        <v>1.86628E-2</v>
      </c>
      <c r="CJ63">
        <v>1.8466E-2</v>
      </c>
      <c r="CK63">
        <v>1.8274700000000001E-2</v>
      </c>
      <c r="CM63">
        <v>32</v>
      </c>
      <c r="CN63">
        <v>33</v>
      </c>
    </row>
    <row r="64" spans="2:92" x14ac:dyDescent="0.25">
      <c r="B64" s="6">
        <f t="shared" si="1"/>
        <v>32</v>
      </c>
      <c r="C64" s="21">
        <f t="shared" si="2"/>
        <v>0</v>
      </c>
      <c r="D64" s="65">
        <f t="shared" si="3"/>
        <v>0</v>
      </c>
      <c r="E64" s="65">
        <f t="shared" si="6"/>
        <v>0</v>
      </c>
      <c r="F64" s="65">
        <f t="shared" si="7"/>
        <v>9.6</v>
      </c>
      <c r="G64" s="65">
        <f t="shared" si="4"/>
        <v>0</v>
      </c>
      <c r="H64" s="65">
        <f t="shared" si="0"/>
        <v>0</v>
      </c>
      <c r="I64" s="65">
        <f t="shared" si="11"/>
        <v>0</v>
      </c>
      <c r="J64" s="65">
        <f t="shared" si="10"/>
        <v>0</v>
      </c>
      <c r="K64" s="65">
        <f t="shared" si="8"/>
        <v>0</v>
      </c>
      <c r="L64" s="33">
        <f t="shared" si="5"/>
        <v>46904</v>
      </c>
      <c r="P64" s="34"/>
      <c r="Q64" s="42">
        <f t="shared" si="9"/>
        <v>9.5500000000000007</v>
      </c>
      <c r="R64" s="41">
        <v>1.0079583000000001</v>
      </c>
      <c r="S64" s="41">
        <v>0.5059766</v>
      </c>
      <c r="T64" s="41">
        <v>0.33865289999999998</v>
      </c>
      <c r="U64" s="41">
        <v>0.25499369999999999</v>
      </c>
      <c r="V64" s="41">
        <v>0.20480019999999999</v>
      </c>
      <c r="W64">
        <v>0.17133970000000001</v>
      </c>
      <c r="X64">
        <v>0.14744080000000001</v>
      </c>
      <c r="Y64">
        <v>0.12951799999999999</v>
      </c>
      <c r="Z64">
        <v>0.1155791</v>
      </c>
      <c r="AA64">
        <v>0.1044291</v>
      </c>
      <c r="AB64">
        <v>9.5307299999999998E-2</v>
      </c>
      <c r="AC64">
        <v>8.7706699999999999E-2</v>
      </c>
      <c r="AD64">
        <v>8.1276299999999996E-2</v>
      </c>
      <c r="AE64">
        <v>7.5765200000000005E-2</v>
      </c>
      <c r="AF64">
        <v>7.09896E-2</v>
      </c>
      <c r="AG64">
        <v>6.6811599999999999E-2</v>
      </c>
      <c r="AH64">
        <v>6.3125799999999996E-2</v>
      </c>
      <c r="AI64">
        <v>5.9850100000000003E-2</v>
      </c>
      <c r="AJ64">
        <v>5.6919699999999997E-2</v>
      </c>
      <c r="AK64">
        <v>5.4282999999999998E-2</v>
      </c>
      <c r="AL64">
        <v>5.1897800000000001E-2</v>
      </c>
      <c r="AM64">
        <v>4.97299E-2</v>
      </c>
      <c r="AN64">
        <v>4.7751099999999998E-2</v>
      </c>
      <c r="AO64">
        <v>4.5937499999999999E-2</v>
      </c>
      <c r="AP64">
        <v>4.4269500000000003E-2</v>
      </c>
      <c r="AQ64">
        <v>4.27301E-2</v>
      </c>
      <c r="AR64">
        <v>4.13052E-2</v>
      </c>
      <c r="AS64">
        <v>3.9982499999999997E-2</v>
      </c>
      <c r="AT64">
        <v>3.8751300000000002E-2</v>
      </c>
      <c r="AU64">
        <v>3.7602499999999997E-2</v>
      </c>
      <c r="AV64">
        <v>3.6528199999999997E-2</v>
      </c>
      <c r="AW64">
        <v>3.5521400000000002E-2</v>
      </c>
      <c r="AX64">
        <v>3.45759E-2</v>
      </c>
      <c r="AY64">
        <v>3.3686300000000002E-2</v>
      </c>
      <c r="AZ64">
        <v>3.2847899999999999E-2</v>
      </c>
      <c r="BA64">
        <v>3.2056300000000003E-2</v>
      </c>
      <c r="BB64">
        <v>3.1307799999999997E-2</v>
      </c>
      <c r="BC64">
        <v>3.0599000000000001E-2</v>
      </c>
      <c r="BD64">
        <v>2.99268E-2</v>
      </c>
      <c r="BE64">
        <v>2.9288399999999999E-2</v>
      </c>
      <c r="BF64">
        <v>2.8681499999999999E-2</v>
      </c>
      <c r="BG64">
        <v>2.8103699999999999E-2</v>
      </c>
      <c r="BH64">
        <v>2.7553000000000001E-2</v>
      </c>
      <c r="BI64">
        <v>2.7027599999999999E-2</v>
      </c>
      <c r="BJ64">
        <v>2.6525799999999999E-2</v>
      </c>
      <c r="BK64">
        <v>2.6046E-2</v>
      </c>
      <c r="BL64">
        <v>2.55868E-2</v>
      </c>
      <c r="BM64">
        <v>2.5146999999999999E-2</v>
      </c>
      <c r="BN64">
        <v>2.4725400000000002E-2</v>
      </c>
      <c r="BO64">
        <v>2.43208E-2</v>
      </c>
      <c r="BP64">
        <v>2.39323E-2</v>
      </c>
      <c r="BQ64">
        <v>2.3559E-2</v>
      </c>
      <c r="BR64">
        <v>2.3199899999999999E-2</v>
      </c>
      <c r="BS64">
        <v>2.2854300000000001E-2</v>
      </c>
      <c r="BT64">
        <v>2.25215E-2</v>
      </c>
      <c r="BU64">
        <v>2.22007E-2</v>
      </c>
      <c r="BV64">
        <v>2.1891399999999998E-2</v>
      </c>
      <c r="BW64">
        <v>2.1592900000000002E-2</v>
      </c>
      <c r="BX64">
        <v>2.1304699999999999E-2</v>
      </c>
      <c r="BY64">
        <v>2.1026300000000001E-2</v>
      </c>
      <c r="BZ64">
        <v>2.07572E-2</v>
      </c>
      <c r="CA64">
        <v>2.0496899999999998E-2</v>
      </c>
      <c r="CB64">
        <v>2.0245099999999999E-2</v>
      </c>
      <c r="CC64">
        <v>2.00013E-2</v>
      </c>
      <c r="CD64">
        <v>1.9765100000000001E-2</v>
      </c>
      <c r="CE64">
        <v>1.9536299999999999E-2</v>
      </c>
      <c r="CF64">
        <v>1.9314399999999999E-2</v>
      </c>
      <c r="CG64">
        <v>1.90992E-2</v>
      </c>
      <c r="CH64">
        <v>1.8890500000000001E-2</v>
      </c>
      <c r="CI64">
        <v>1.8687800000000001E-2</v>
      </c>
      <c r="CJ64">
        <v>1.8490900000000001E-2</v>
      </c>
      <c r="CK64">
        <v>1.8299699999999999E-2</v>
      </c>
      <c r="CM64">
        <v>33</v>
      </c>
      <c r="CN64">
        <v>34</v>
      </c>
    </row>
    <row r="65" spans="2:92" x14ac:dyDescent="0.25">
      <c r="B65" s="6">
        <f t="shared" si="1"/>
        <v>33</v>
      </c>
      <c r="C65" s="21">
        <f t="shared" ref="C65:C91" si="12">D65+E65</f>
        <v>0</v>
      </c>
      <c r="D65" s="65">
        <f t="shared" si="3"/>
        <v>0</v>
      </c>
      <c r="E65" s="65">
        <f t="shared" si="6"/>
        <v>0</v>
      </c>
      <c r="F65" s="65">
        <f t="shared" si="7"/>
        <v>9.6</v>
      </c>
      <c r="G65" s="65">
        <f t="shared" si="4"/>
        <v>0</v>
      </c>
      <c r="H65" s="65">
        <f t="shared" ref="H65:H96" si="13">D65-G65</f>
        <v>0</v>
      </c>
      <c r="I65" s="65">
        <f t="shared" si="11"/>
        <v>0</v>
      </c>
      <c r="J65" s="65">
        <f t="shared" si="10"/>
        <v>0</v>
      </c>
      <c r="K65" s="65">
        <f t="shared" si="8"/>
        <v>0</v>
      </c>
      <c r="L65" s="33">
        <f t="shared" si="5"/>
        <v>46934</v>
      </c>
      <c r="P65" s="34"/>
      <c r="Q65" s="42">
        <f t="shared" si="9"/>
        <v>9.6</v>
      </c>
      <c r="R65" s="41">
        <v>1.008</v>
      </c>
      <c r="S65" s="41">
        <v>0.50600800000000001</v>
      </c>
      <c r="T65" s="41">
        <v>0.3386808</v>
      </c>
      <c r="U65" s="41">
        <v>0.25501990000000002</v>
      </c>
      <c r="V65" s="41">
        <v>0.20482549999999999</v>
      </c>
      <c r="W65">
        <v>0.1713643</v>
      </c>
      <c r="X65">
        <v>0.14746500000000001</v>
      </c>
      <c r="Y65">
        <v>0.12954180000000001</v>
      </c>
      <c r="Z65">
        <v>0.11560280000000001</v>
      </c>
      <c r="AA65">
        <v>0.10445260000000001</v>
      </c>
      <c r="AB65">
        <v>9.5330700000000004E-2</v>
      </c>
      <c r="AC65">
        <v>8.7730000000000002E-2</v>
      </c>
      <c r="AD65">
        <v>8.1299399999999994E-2</v>
      </c>
      <c r="AE65">
        <v>7.5788300000000003E-2</v>
      </c>
      <c r="AF65">
        <v>7.1012599999999995E-2</v>
      </c>
      <c r="AG65">
        <v>6.6834599999999994E-2</v>
      </c>
      <c r="AH65">
        <v>6.3148800000000005E-2</v>
      </c>
      <c r="AI65">
        <v>5.9873099999999999E-2</v>
      </c>
      <c r="AJ65">
        <v>5.6942699999999999E-2</v>
      </c>
      <c r="AK65">
        <v>5.4305899999999997E-2</v>
      </c>
      <c r="AL65">
        <v>5.1920800000000003E-2</v>
      </c>
      <c r="AM65">
        <v>4.9752900000000003E-2</v>
      </c>
      <c r="AN65">
        <v>4.77741E-2</v>
      </c>
      <c r="AO65">
        <v>4.5960500000000001E-2</v>
      </c>
      <c r="AP65">
        <v>4.4292499999999999E-2</v>
      </c>
      <c r="AQ65">
        <v>4.2753199999999998E-2</v>
      </c>
      <c r="AR65">
        <v>4.1328299999999998E-2</v>
      </c>
      <c r="AS65">
        <v>4.0005600000000002E-2</v>
      </c>
      <c r="AT65">
        <v>3.8774400000000001E-2</v>
      </c>
      <c r="AU65">
        <v>3.7625699999999998E-2</v>
      </c>
      <c r="AV65">
        <v>3.6551399999999998E-2</v>
      </c>
      <c r="AW65">
        <v>3.5544600000000003E-2</v>
      </c>
      <c r="AX65">
        <v>3.4599199999999997E-2</v>
      </c>
      <c r="AY65">
        <v>3.3709599999999999E-2</v>
      </c>
      <c r="AZ65">
        <v>3.2871200000000003E-2</v>
      </c>
      <c r="BA65">
        <v>3.2079700000000003E-2</v>
      </c>
      <c r="BB65">
        <v>3.1331299999999999E-2</v>
      </c>
      <c r="BC65">
        <v>3.06225E-2</v>
      </c>
      <c r="BD65">
        <v>2.9950299999999999E-2</v>
      </c>
      <c r="BE65">
        <v>2.9312000000000001E-2</v>
      </c>
      <c r="BF65">
        <v>2.8705100000000001E-2</v>
      </c>
      <c r="BG65">
        <v>2.8127300000000001E-2</v>
      </c>
      <c r="BH65">
        <v>2.7576699999999999E-2</v>
      </c>
      <c r="BI65">
        <v>2.70513E-2</v>
      </c>
      <c r="BJ65">
        <v>2.65495E-2</v>
      </c>
      <c r="BK65">
        <v>2.6069800000000001E-2</v>
      </c>
      <c r="BL65">
        <v>2.56107E-2</v>
      </c>
      <c r="BM65">
        <v>2.51709E-2</v>
      </c>
      <c r="BN65">
        <v>2.4749299999999998E-2</v>
      </c>
      <c r="BO65">
        <v>2.43448E-2</v>
      </c>
      <c r="BP65">
        <v>2.39563E-2</v>
      </c>
      <c r="BQ65">
        <v>2.3583E-2</v>
      </c>
      <c r="BR65">
        <v>2.3224000000000002E-2</v>
      </c>
      <c r="BS65">
        <v>2.28785E-2</v>
      </c>
      <c r="BT65">
        <v>2.2545699999999998E-2</v>
      </c>
      <c r="BU65">
        <v>2.2225000000000002E-2</v>
      </c>
      <c r="BV65">
        <v>2.19157E-2</v>
      </c>
      <c r="BW65">
        <v>2.1617299999999999E-2</v>
      </c>
      <c r="BX65">
        <v>2.13291E-2</v>
      </c>
      <c r="BY65">
        <v>2.1050800000000001E-2</v>
      </c>
      <c r="BZ65">
        <v>2.07817E-2</v>
      </c>
      <c r="CA65">
        <v>2.0521500000000002E-2</v>
      </c>
      <c r="CB65">
        <v>2.0269700000000002E-2</v>
      </c>
      <c r="CC65">
        <v>2.0025899999999999E-2</v>
      </c>
      <c r="CD65">
        <v>1.97898E-2</v>
      </c>
      <c r="CE65">
        <v>1.9560999999999999E-2</v>
      </c>
      <c r="CF65">
        <v>1.9339200000000001E-2</v>
      </c>
      <c r="CG65">
        <v>1.9124100000000002E-2</v>
      </c>
      <c r="CH65">
        <v>1.8915399999999999E-2</v>
      </c>
      <c r="CI65">
        <v>1.8712699999999999E-2</v>
      </c>
      <c r="CJ65">
        <v>1.8515899999999998E-2</v>
      </c>
      <c r="CK65">
        <v>1.8324799999999999E-2</v>
      </c>
      <c r="CM65">
        <v>34</v>
      </c>
      <c r="CN65">
        <v>35</v>
      </c>
    </row>
    <row r="66" spans="2:92" x14ac:dyDescent="0.25">
      <c r="B66" s="6">
        <f t="shared" si="1"/>
        <v>34</v>
      </c>
      <c r="C66" s="21">
        <f t="shared" si="12"/>
        <v>0</v>
      </c>
      <c r="D66" s="65">
        <f t="shared" ref="D66:D97" si="14">IF(ISERR(PMT((F66/12)/100,$H$27-B65,-I65)),0,PMT((F66/12)/100,$H$27-B65,-I65))</f>
        <v>0</v>
      </c>
      <c r="E66" s="65">
        <f t="shared" si="6"/>
        <v>0</v>
      </c>
      <c r="F66" s="65">
        <f t="shared" si="7"/>
        <v>9.6</v>
      </c>
      <c r="G66" s="65">
        <f t="shared" ref="G66:G97" si="15">I65*(F66/100)/12</f>
        <v>0</v>
      </c>
      <c r="H66" s="65">
        <f t="shared" si="13"/>
        <v>0</v>
      </c>
      <c r="I66" s="65">
        <f t="shared" ref="I66:I104" si="16">$I65-$H66</f>
        <v>0</v>
      </c>
      <c r="J66" s="65">
        <f t="shared" ref="J66:J91" si="17">J65+H66</f>
        <v>0</v>
      </c>
      <c r="K66" s="65">
        <f t="shared" ref="K66:K91" si="18">K65+G66</f>
        <v>0</v>
      </c>
      <c r="L66" s="33">
        <f t="shared" ref="L66:L98" si="19">DATE(YEAR(L65),MONTH(L65)+$B$33,CHOOSE(MONTH(L65+$B$33),31,IF(OR(MOD(IF(MONTH(L65)=12,YEAR(L65)+1,YEAR(L65)),400)=0,AND(MOD(IF(MONTH(L65)=12,YEAR(L65)+1,YEAR(L65)),4)=0,MOD(IF(MONTH(L65)=12,YEAR(L65)+1,YEAR(L65)),100)&lt;&gt;0)),29, 28),31,30,31,30,31,31,30,31,30,31))</f>
        <v>46965</v>
      </c>
      <c r="P66" s="34"/>
      <c r="Q66" s="42">
        <f t="shared" si="9"/>
        <v>9.65</v>
      </c>
      <c r="R66" s="41">
        <v>1.0080416999999999</v>
      </c>
      <c r="S66" s="41">
        <v>0.50603929999999997</v>
      </c>
      <c r="T66" s="41">
        <v>0.33870879999999998</v>
      </c>
      <c r="U66" s="41">
        <v>0.2550462</v>
      </c>
      <c r="V66" s="41">
        <v>0.2048508</v>
      </c>
      <c r="W66">
        <v>0.17138890000000001</v>
      </c>
      <c r="X66">
        <v>0.14748919999999999</v>
      </c>
      <c r="Y66">
        <v>0.12956570000000001</v>
      </c>
      <c r="Z66">
        <v>0.1156264</v>
      </c>
      <c r="AA66">
        <v>0.104476</v>
      </c>
      <c r="AB66">
        <v>9.5353999999999994E-2</v>
      </c>
      <c r="AC66">
        <v>8.7753200000000003E-2</v>
      </c>
      <c r="AD66">
        <v>8.1322599999999995E-2</v>
      </c>
      <c r="AE66">
        <v>7.5811400000000001E-2</v>
      </c>
      <c r="AF66">
        <v>7.1035699999999993E-2</v>
      </c>
      <c r="AG66">
        <v>6.6857700000000006E-2</v>
      </c>
      <c r="AH66">
        <v>6.31718E-2</v>
      </c>
      <c r="AI66">
        <v>5.9896100000000001E-2</v>
      </c>
      <c r="AJ66">
        <v>5.6965700000000001E-2</v>
      </c>
      <c r="AK66">
        <v>5.4328899999999999E-2</v>
      </c>
      <c r="AL66">
        <v>5.1943799999999998E-2</v>
      </c>
      <c r="AM66">
        <v>4.9775899999999998E-2</v>
      </c>
      <c r="AN66">
        <v>4.7797100000000002E-2</v>
      </c>
      <c r="AO66">
        <v>4.5983599999999999E-2</v>
      </c>
      <c r="AP66">
        <v>4.4315500000000001E-2</v>
      </c>
      <c r="AQ66">
        <v>4.2776300000000003E-2</v>
      </c>
      <c r="AR66">
        <v>4.1351400000000003E-2</v>
      </c>
      <c r="AS66">
        <v>4.00287E-2</v>
      </c>
      <c r="AT66">
        <v>3.8797600000000002E-2</v>
      </c>
      <c r="AU66">
        <v>3.7648899999999999E-2</v>
      </c>
      <c r="AV66">
        <v>3.6574700000000002E-2</v>
      </c>
      <c r="AW66">
        <v>3.55679E-2</v>
      </c>
      <c r="AX66">
        <v>3.46225E-2</v>
      </c>
      <c r="AY66">
        <v>3.3732999999999999E-2</v>
      </c>
      <c r="AZ66">
        <v>3.2894600000000003E-2</v>
      </c>
      <c r="BA66">
        <v>3.2103100000000002E-2</v>
      </c>
      <c r="BB66">
        <v>3.1354699999999999E-2</v>
      </c>
      <c r="BC66">
        <v>3.06459E-2</v>
      </c>
      <c r="BD66">
        <v>2.9973799999999998E-2</v>
      </c>
      <c r="BE66">
        <v>2.93356E-2</v>
      </c>
      <c r="BF66">
        <v>2.8728699999999999E-2</v>
      </c>
      <c r="BG66">
        <v>2.8150999999999999E-2</v>
      </c>
      <c r="BH66">
        <v>2.7600400000000001E-2</v>
      </c>
      <c r="BI66">
        <v>2.7074999999999998E-2</v>
      </c>
      <c r="BJ66">
        <v>2.6573300000000001E-2</v>
      </c>
      <c r="BK66">
        <v>2.6093600000000002E-2</v>
      </c>
      <c r="BL66">
        <v>2.5634500000000001E-2</v>
      </c>
      <c r="BM66">
        <v>2.51948E-2</v>
      </c>
      <c r="BN66">
        <v>2.4773300000000002E-2</v>
      </c>
      <c r="BO66">
        <v>2.4368799999999999E-2</v>
      </c>
      <c r="BP66">
        <v>2.3980399999999999E-2</v>
      </c>
      <c r="BQ66">
        <v>2.3607099999999999E-2</v>
      </c>
      <c r="BR66">
        <v>2.3248100000000001E-2</v>
      </c>
      <c r="BS66">
        <v>2.2902700000000002E-2</v>
      </c>
      <c r="BT66">
        <v>2.25699E-2</v>
      </c>
      <c r="BU66">
        <v>2.22493E-2</v>
      </c>
      <c r="BV66">
        <v>2.1940000000000001E-2</v>
      </c>
      <c r="BW66">
        <v>2.16416E-2</v>
      </c>
      <c r="BX66">
        <v>2.13536E-2</v>
      </c>
      <c r="BY66">
        <v>2.1075199999999999E-2</v>
      </c>
      <c r="BZ66">
        <v>2.08062E-2</v>
      </c>
      <c r="CA66">
        <v>2.0546100000000001E-2</v>
      </c>
      <c r="CB66">
        <v>2.0294300000000001E-2</v>
      </c>
      <c r="CC66">
        <v>2.0050599999999998E-2</v>
      </c>
      <c r="CD66">
        <v>1.9814499999999999E-2</v>
      </c>
      <c r="CE66">
        <v>1.95858E-2</v>
      </c>
      <c r="CF66">
        <v>1.9363999999999999E-2</v>
      </c>
      <c r="CG66">
        <v>1.9148999999999999E-2</v>
      </c>
      <c r="CH66">
        <v>1.89403E-2</v>
      </c>
      <c r="CI66">
        <v>1.8737699999999999E-2</v>
      </c>
      <c r="CJ66">
        <v>1.8540899999999999E-2</v>
      </c>
      <c r="CK66">
        <v>1.8349799999999999E-2</v>
      </c>
      <c r="CM66">
        <v>35</v>
      </c>
      <c r="CN66">
        <v>36</v>
      </c>
    </row>
    <row r="67" spans="2:92" x14ac:dyDescent="0.25">
      <c r="B67" s="6">
        <f t="shared" si="1"/>
        <v>35</v>
      </c>
      <c r="C67" s="21">
        <f t="shared" si="12"/>
        <v>0</v>
      </c>
      <c r="D67" s="65">
        <f t="shared" si="14"/>
        <v>0</v>
      </c>
      <c r="E67" s="65">
        <f t="shared" si="6"/>
        <v>0</v>
      </c>
      <c r="F67" s="65">
        <f t="shared" si="7"/>
        <v>9.6</v>
      </c>
      <c r="G67" s="65">
        <f t="shared" si="15"/>
        <v>0</v>
      </c>
      <c r="H67" s="65">
        <f t="shared" si="13"/>
        <v>0</v>
      </c>
      <c r="I67" s="65">
        <f t="shared" si="16"/>
        <v>0</v>
      </c>
      <c r="J67" s="65">
        <f t="shared" si="17"/>
        <v>0</v>
      </c>
      <c r="K67" s="65">
        <f t="shared" si="18"/>
        <v>0</v>
      </c>
      <c r="L67" s="33">
        <f t="shared" si="19"/>
        <v>46996</v>
      </c>
      <c r="P67" s="34"/>
      <c r="Q67" s="42">
        <f t="shared" si="9"/>
        <v>9.6999999999999993</v>
      </c>
      <c r="R67" s="41">
        <v>1.0080833</v>
      </c>
      <c r="S67" s="41">
        <v>0.50607060000000004</v>
      </c>
      <c r="T67" s="41">
        <v>0.3387367</v>
      </c>
      <c r="U67" s="41">
        <v>0.25507239999999998</v>
      </c>
      <c r="V67" s="41">
        <v>0.204876</v>
      </c>
      <c r="W67">
        <v>0.1714136</v>
      </c>
      <c r="X67">
        <v>0.14751339999999999</v>
      </c>
      <c r="Y67">
        <v>0.1295896</v>
      </c>
      <c r="Z67">
        <v>0.11565010000000001</v>
      </c>
      <c r="AA67">
        <v>0.1044995</v>
      </c>
      <c r="AB67">
        <v>9.5377299999999998E-2</v>
      </c>
      <c r="AC67">
        <v>8.7776400000000004E-2</v>
      </c>
      <c r="AD67">
        <v>8.1345700000000007E-2</v>
      </c>
      <c r="AE67">
        <v>7.5834399999999996E-2</v>
      </c>
      <c r="AF67">
        <v>7.1058700000000002E-2</v>
      </c>
      <c r="AG67">
        <v>6.6880700000000001E-2</v>
      </c>
      <c r="AH67">
        <v>6.3194799999999995E-2</v>
      </c>
      <c r="AI67">
        <v>5.9919E-2</v>
      </c>
      <c r="AJ67">
        <v>5.6988700000000003E-2</v>
      </c>
      <c r="AK67">
        <v>5.4351900000000002E-2</v>
      </c>
      <c r="AL67">
        <v>5.1966699999999998E-2</v>
      </c>
      <c r="AM67">
        <v>4.97989E-2</v>
      </c>
      <c r="AN67">
        <v>4.7820099999999997E-2</v>
      </c>
      <c r="AO67">
        <v>4.6006600000000002E-2</v>
      </c>
      <c r="AP67">
        <v>4.4338599999999999E-2</v>
      </c>
      <c r="AQ67">
        <v>4.2799299999999998E-2</v>
      </c>
      <c r="AR67">
        <v>4.1374500000000002E-2</v>
      </c>
      <c r="AS67">
        <v>4.0051799999999999E-2</v>
      </c>
      <c r="AT67">
        <v>3.88207E-2</v>
      </c>
      <c r="AU67">
        <v>3.76721E-2</v>
      </c>
      <c r="AV67">
        <v>3.6597900000000003E-2</v>
      </c>
      <c r="AW67">
        <v>3.5591100000000001E-2</v>
      </c>
      <c r="AX67">
        <v>3.4645799999999997E-2</v>
      </c>
      <c r="AY67">
        <v>3.3756300000000003E-2</v>
      </c>
      <c r="AZ67">
        <v>3.2918000000000003E-2</v>
      </c>
      <c r="BA67">
        <v>3.2126500000000002E-2</v>
      </c>
      <c r="BB67">
        <v>3.1378099999999999E-2</v>
      </c>
      <c r="BC67">
        <v>3.0669399999999999E-2</v>
      </c>
      <c r="BD67">
        <v>2.9997300000000001E-2</v>
      </c>
      <c r="BE67">
        <v>2.9359099999999999E-2</v>
      </c>
      <c r="BF67">
        <v>2.8752300000000001E-2</v>
      </c>
      <c r="BG67">
        <v>2.8174600000000001E-2</v>
      </c>
      <c r="BH67">
        <v>2.7624099999999999E-2</v>
      </c>
      <c r="BI67">
        <v>2.7098799999999999E-2</v>
      </c>
      <c r="BJ67">
        <v>2.6597099999999999E-2</v>
      </c>
      <c r="BK67">
        <v>2.6117399999999999E-2</v>
      </c>
      <c r="BL67">
        <v>2.5658400000000001E-2</v>
      </c>
      <c r="BM67">
        <v>2.52188E-2</v>
      </c>
      <c r="BN67">
        <v>2.4797199999999998E-2</v>
      </c>
      <c r="BO67">
        <v>2.4392799999999999E-2</v>
      </c>
      <c r="BP67">
        <v>2.4004500000000002E-2</v>
      </c>
      <c r="BQ67">
        <v>2.3631200000000002E-2</v>
      </c>
      <c r="BR67">
        <v>2.3272299999999999E-2</v>
      </c>
      <c r="BS67">
        <v>2.29269E-2</v>
      </c>
      <c r="BT67">
        <v>2.2594199999999998E-2</v>
      </c>
      <c r="BU67">
        <v>2.2273600000000001E-2</v>
      </c>
      <c r="BV67">
        <v>2.1964399999999999E-2</v>
      </c>
      <c r="BW67">
        <v>2.1666000000000001E-2</v>
      </c>
      <c r="BX67">
        <v>2.1378000000000001E-2</v>
      </c>
      <c r="BY67">
        <v>2.1099699999999999E-2</v>
      </c>
      <c r="BZ67">
        <v>2.08308E-2</v>
      </c>
      <c r="CA67">
        <v>2.0570600000000001E-2</v>
      </c>
      <c r="CB67">
        <v>2.0319E-2</v>
      </c>
      <c r="CC67">
        <v>2.0075300000000001E-2</v>
      </c>
      <c r="CD67">
        <v>1.9839300000000001E-2</v>
      </c>
      <c r="CE67">
        <v>1.9610599999999999E-2</v>
      </c>
      <c r="CF67">
        <v>1.9388900000000001E-2</v>
      </c>
      <c r="CG67">
        <v>1.9173800000000001E-2</v>
      </c>
      <c r="CH67">
        <v>1.8965200000000002E-2</v>
      </c>
      <c r="CI67">
        <v>1.87627E-2</v>
      </c>
      <c r="CJ67">
        <v>1.8565999999999999E-2</v>
      </c>
      <c r="CK67">
        <v>1.83749E-2</v>
      </c>
      <c r="CM67">
        <v>36</v>
      </c>
      <c r="CN67">
        <v>37</v>
      </c>
    </row>
    <row r="68" spans="2:92" x14ac:dyDescent="0.25">
      <c r="B68" s="6">
        <f t="shared" si="1"/>
        <v>36</v>
      </c>
      <c r="C68" s="21">
        <f t="shared" si="12"/>
        <v>0</v>
      </c>
      <c r="D68" s="65">
        <f t="shared" si="14"/>
        <v>0</v>
      </c>
      <c r="E68" s="65">
        <f t="shared" si="6"/>
        <v>0</v>
      </c>
      <c r="F68" s="65">
        <f t="shared" si="7"/>
        <v>9.6</v>
      </c>
      <c r="G68" s="65">
        <f t="shared" si="15"/>
        <v>0</v>
      </c>
      <c r="H68" s="65">
        <f t="shared" si="13"/>
        <v>0</v>
      </c>
      <c r="I68" s="65">
        <f t="shared" si="16"/>
        <v>0</v>
      </c>
      <c r="J68" s="65">
        <f t="shared" si="17"/>
        <v>0</v>
      </c>
      <c r="K68" s="65">
        <f t="shared" si="18"/>
        <v>0</v>
      </c>
      <c r="L68" s="33">
        <f t="shared" si="19"/>
        <v>47026</v>
      </c>
      <c r="P68" s="1"/>
      <c r="Q68" s="42">
        <f t="shared" si="9"/>
        <v>9.75</v>
      </c>
      <c r="R68" s="41">
        <v>1.0081249999999999</v>
      </c>
      <c r="S68" s="41">
        <v>0.50610200000000005</v>
      </c>
      <c r="T68" s="41">
        <v>0.33876460000000003</v>
      </c>
      <c r="U68" s="41">
        <v>0.25509870000000001</v>
      </c>
      <c r="V68" s="41">
        <v>0.20490130000000001</v>
      </c>
      <c r="W68">
        <v>0.17143820000000001</v>
      </c>
      <c r="X68">
        <v>0.14753759999999999</v>
      </c>
      <c r="Y68">
        <v>0.12961349999999999</v>
      </c>
      <c r="Z68">
        <v>0.1156737</v>
      </c>
      <c r="AA68">
        <v>0.104523</v>
      </c>
      <c r="AB68">
        <v>9.5400700000000005E-2</v>
      </c>
      <c r="AC68">
        <v>8.7799699999999994E-2</v>
      </c>
      <c r="AD68">
        <v>8.1368899999999994E-2</v>
      </c>
      <c r="AE68">
        <v>7.5857499999999994E-2</v>
      </c>
      <c r="AF68">
        <v>7.1081800000000001E-2</v>
      </c>
      <c r="AG68">
        <v>6.6903699999999997E-2</v>
      </c>
      <c r="AH68">
        <v>6.3217800000000005E-2</v>
      </c>
      <c r="AI68">
        <v>5.9942000000000002E-2</v>
      </c>
      <c r="AJ68">
        <v>5.7011699999999998E-2</v>
      </c>
      <c r="AK68">
        <v>5.4374899999999997E-2</v>
      </c>
      <c r="AL68">
        <v>5.19897E-2</v>
      </c>
      <c r="AM68">
        <v>4.9821900000000002E-2</v>
      </c>
      <c r="AN68">
        <v>4.78431E-2</v>
      </c>
      <c r="AO68">
        <v>4.6029599999999997E-2</v>
      </c>
      <c r="AP68">
        <v>4.4361699999999997E-2</v>
      </c>
      <c r="AQ68">
        <v>4.2822399999999997E-2</v>
      </c>
      <c r="AR68">
        <v>4.13976E-2</v>
      </c>
      <c r="AS68">
        <v>4.0075E-2</v>
      </c>
      <c r="AT68">
        <v>3.8843900000000001E-2</v>
      </c>
      <c r="AU68">
        <v>3.7695300000000001E-2</v>
      </c>
      <c r="AV68">
        <v>3.6621099999999997E-2</v>
      </c>
      <c r="AW68">
        <v>3.5614399999999997E-2</v>
      </c>
      <c r="AX68">
        <v>3.4669100000000001E-2</v>
      </c>
      <c r="AY68">
        <v>3.37796E-2</v>
      </c>
      <c r="AZ68">
        <v>3.2941400000000003E-2</v>
      </c>
      <c r="BA68">
        <v>3.2149900000000002E-2</v>
      </c>
      <c r="BB68">
        <v>3.1401600000000002E-2</v>
      </c>
      <c r="BC68">
        <v>3.0692899999999999E-2</v>
      </c>
      <c r="BD68">
        <v>3.00209E-2</v>
      </c>
      <c r="BE68">
        <v>2.9382700000000001E-2</v>
      </c>
      <c r="BF68">
        <v>2.87759E-2</v>
      </c>
      <c r="BG68">
        <v>2.8198299999999999E-2</v>
      </c>
      <c r="BH68">
        <v>2.76478E-2</v>
      </c>
      <c r="BI68">
        <v>2.7122500000000001E-2</v>
      </c>
      <c r="BJ68">
        <v>2.6620899999999999E-2</v>
      </c>
      <c r="BK68">
        <v>2.6141299999999999E-2</v>
      </c>
      <c r="BL68">
        <v>2.5682300000000002E-2</v>
      </c>
      <c r="BM68">
        <v>2.52427E-2</v>
      </c>
      <c r="BN68">
        <v>2.4821200000000002E-2</v>
      </c>
      <c r="BO68">
        <v>2.4416799999999999E-2</v>
      </c>
      <c r="BP68">
        <v>2.4028500000000001E-2</v>
      </c>
      <c r="BQ68">
        <v>2.36554E-2</v>
      </c>
      <c r="BR68">
        <v>2.3296500000000001E-2</v>
      </c>
      <c r="BS68">
        <v>2.2951099999999999E-2</v>
      </c>
      <c r="BT68">
        <v>2.26184E-2</v>
      </c>
      <c r="BU68">
        <v>2.2297899999999999E-2</v>
      </c>
      <c r="BV68">
        <v>2.19887E-2</v>
      </c>
      <c r="BW68">
        <v>2.1690500000000001E-2</v>
      </c>
      <c r="BX68">
        <v>2.1402500000000001E-2</v>
      </c>
      <c r="BY68">
        <v>2.1124199999999999E-2</v>
      </c>
      <c r="BZ68">
        <v>2.08553E-2</v>
      </c>
      <c r="CA68">
        <v>2.05953E-2</v>
      </c>
      <c r="CB68">
        <v>2.03436E-2</v>
      </c>
      <c r="CC68">
        <v>2.01E-2</v>
      </c>
      <c r="CD68">
        <v>1.9864E-2</v>
      </c>
      <c r="CE68">
        <v>1.9635400000000001E-2</v>
      </c>
      <c r="CF68">
        <v>1.9413699999999999E-2</v>
      </c>
      <c r="CG68">
        <v>1.9198799999999999E-2</v>
      </c>
      <c r="CH68">
        <v>1.8990199999999999E-2</v>
      </c>
      <c r="CI68">
        <v>1.8787700000000001E-2</v>
      </c>
      <c r="CJ68">
        <v>1.8591E-2</v>
      </c>
      <c r="CK68">
        <v>1.84E-2</v>
      </c>
      <c r="CM68">
        <v>37</v>
      </c>
      <c r="CN68">
        <v>38</v>
      </c>
    </row>
    <row r="69" spans="2:92" x14ac:dyDescent="0.25">
      <c r="B69" s="6">
        <f t="shared" si="1"/>
        <v>37</v>
      </c>
      <c r="C69" s="21">
        <f t="shared" si="12"/>
        <v>0</v>
      </c>
      <c r="D69" s="65">
        <f t="shared" si="14"/>
        <v>0</v>
      </c>
      <c r="E69" s="65">
        <f t="shared" si="6"/>
        <v>0</v>
      </c>
      <c r="F69" s="65">
        <f t="shared" si="7"/>
        <v>9.6</v>
      </c>
      <c r="G69" s="65">
        <f t="shared" si="15"/>
        <v>0</v>
      </c>
      <c r="H69" s="65">
        <f t="shared" si="13"/>
        <v>0</v>
      </c>
      <c r="I69" s="65">
        <f t="shared" si="16"/>
        <v>0</v>
      </c>
      <c r="J69" s="65">
        <f t="shared" si="17"/>
        <v>0</v>
      </c>
      <c r="K69" s="65">
        <f t="shared" si="18"/>
        <v>0</v>
      </c>
      <c r="L69" s="33">
        <f t="shared" si="19"/>
        <v>47057</v>
      </c>
      <c r="Q69" s="42">
        <f t="shared" si="9"/>
        <v>9.8000000000000007</v>
      </c>
      <c r="R69" s="41">
        <v>1.0081667000000001</v>
      </c>
      <c r="S69" s="41">
        <v>0.50613330000000001</v>
      </c>
      <c r="T69" s="41">
        <v>0.3387925</v>
      </c>
      <c r="U69" s="41">
        <v>0.25512489999999999</v>
      </c>
      <c r="V69" s="41">
        <v>0.20492659999999999</v>
      </c>
      <c r="W69">
        <v>0.1714628</v>
      </c>
      <c r="X69">
        <v>0.14756179999999999</v>
      </c>
      <c r="Y69">
        <v>0.12963730000000001</v>
      </c>
      <c r="Z69">
        <v>0.1156973</v>
      </c>
      <c r="AA69">
        <v>0.1045465</v>
      </c>
      <c r="AB69">
        <v>9.5423999999999995E-2</v>
      </c>
      <c r="AC69">
        <v>8.7822899999999995E-2</v>
      </c>
      <c r="AD69">
        <v>8.1392000000000006E-2</v>
      </c>
      <c r="AE69">
        <v>7.5880699999999995E-2</v>
      </c>
      <c r="AF69">
        <v>7.1104899999999999E-2</v>
      </c>
      <c r="AG69">
        <v>6.6926700000000006E-2</v>
      </c>
      <c r="AH69">
        <v>6.32408E-2</v>
      </c>
      <c r="AI69">
        <v>5.9964999999999997E-2</v>
      </c>
      <c r="AJ69">
        <v>5.7034700000000001E-2</v>
      </c>
      <c r="AK69">
        <v>5.4397899999999999E-2</v>
      </c>
      <c r="AL69">
        <v>5.2012700000000002E-2</v>
      </c>
      <c r="AM69">
        <v>4.9844899999999998E-2</v>
      </c>
      <c r="AN69">
        <v>4.7866100000000002E-2</v>
      </c>
      <c r="AO69">
        <v>4.6052700000000002E-2</v>
      </c>
      <c r="AP69">
        <v>4.4384699999999999E-2</v>
      </c>
      <c r="AQ69">
        <v>4.2845500000000002E-2</v>
      </c>
      <c r="AR69">
        <v>4.1420699999999998E-2</v>
      </c>
      <c r="AS69">
        <v>4.0098099999999998E-2</v>
      </c>
      <c r="AT69">
        <v>3.8867100000000002E-2</v>
      </c>
      <c r="AU69">
        <v>3.7718500000000002E-2</v>
      </c>
      <c r="AV69">
        <v>3.6644400000000001E-2</v>
      </c>
      <c r="AW69">
        <v>3.5637700000000001E-2</v>
      </c>
      <c r="AX69">
        <v>3.4692399999999998E-2</v>
      </c>
      <c r="AY69">
        <v>3.3803E-2</v>
      </c>
      <c r="AZ69">
        <v>3.29647E-2</v>
      </c>
      <c r="BA69">
        <v>3.2173399999999998E-2</v>
      </c>
      <c r="BB69">
        <v>3.1425099999999997E-2</v>
      </c>
      <c r="BC69">
        <v>3.0716400000000001E-2</v>
      </c>
      <c r="BD69">
        <v>3.0044399999999999E-2</v>
      </c>
      <c r="BE69">
        <v>2.94063E-2</v>
      </c>
      <c r="BF69">
        <v>2.8799600000000002E-2</v>
      </c>
      <c r="BG69">
        <v>2.8222000000000001E-2</v>
      </c>
      <c r="BH69">
        <v>2.7671500000000002E-2</v>
      </c>
      <c r="BI69">
        <v>2.7146300000000002E-2</v>
      </c>
      <c r="BJ69">
        <v>2.66447E-2</v>
      </c>
      <c r="BK69">
        <v>2.61651E-2</v>
      </c>
      <c r="BL69">
        <v>2.5706199999999998E-2</v>
      </c>
      <c r="BM69">
        <v>2.52666E-2</v>
      </c>
      <c r="BN69">
        <v>2.4845200000000001E-2</v>
      </c>
      <c r="BO69">
        <v>2.4440900000000002E-2</v>
      </c>
      <c r="BP69">
        <v>2.40526E-2</v>
      </c>
      <c r="BQ69">
        <v>2.3679499999999999E-2</v>
      </c>
      <c r="BR69">
        <v>2.33207E-2</v>
      </c>
      <c r="BS69">
        <v>2.2975300000000001E-2</v>
      </c>
      <c r="BT69">
        <v>2.2642700000000002E-2</v>
      </c>
      <c r="BU69">
        <v>2.23222E-2</v>
      </c>
      <c r="BV69">
        <v>2.2013100000000001E-2</v>
      </c>
      <c r="BW69">
        <v>2.1714899999999999E-2</v>
      </c>
      <c r="BX69">
        <v>2.1426899999999999E-2</v>
      </c>
      <c r="BY69">
        <v>2.1148799999999999E-2</v>
      </c>
      <c r="BZ69">
        <v>2.08799E-2</v>
      </c>
      <c r="CA69">
        <v>2.06199E-2</v>
      </c>
      <c r="CB69">
        <v>2.0368299999999999E-2</v>
      </c>
      <c r="CC69">
        <v>2.0124699999999999E-2</v>
      </c>
      <c r="CD69">
        <v>1.9888800000000002E-2</v>
      </c>
      <c r="CE69">
        <v>1.9660199999999999E-2</v>
      </c>
      <c r="CF69">
        <v>1.94386E-2</v>
      </c>
      <c r="CG69">
        <v>1.92237E-2</v>
      </c>
      <c r="CH69">
        <v>1.90151E-2</v>
      </c>
      <c r="CI69">
        <v>1.8812700000000002E-2</v>
      </c>
      <c r="CJ69">
        <v>1.86161E-2</v>
      </c>
      <c r="CK69">
        <v>1.84251E-2</v>
      </c>
      <c r="CM69">
        <v>38</v>
      </c>
      <c r="CN69">
        <v>39</v>
      </c>
    </row>
    <row r="70" spans="2:92" x14ac:dyDescent="0.25">
      <c r="B70" s="6">
        <f t="shared" si="1"/>
        <v>38</v>
      </c>
      <c r="C70" s="21">
        <f t="shared" si="12"/>
        <v>0</v>
      </c>
      <c r="D70" s="65">
        <f t="shared" si="14"/>
        <v>0</v>
      </c>
      <c r="E70" s="65">
        <f t="shared" si="6"/>
        <v>0</v>
      </c>
      <c r="F70" s="65">
        <f t="shared" si="7"/>
        <v>9.6</v>
      </c>
      <c r="G70" s="65">
        <f t="shared" si="15"/>
        <v>0</v>
      </c>
      <c r="H70" s="65">
        <f t="shared" si="13"/>
        <v>0</v>
      </c>
      <c r="I70" s="65">
        <f t="shared" si="16"/>
        <v>0</v>
      </c>
      <c r="J70" s="65">
        <f t="shared" si="17"/>
        <v>0</v>
      </c>
      <c r="K70" s="65">
        <f t="shared" si="18"/>
        <v>0</v>
      </c>
      <c r="L70" s="33">
        <f t="shared" si="19"/>
        <v>47087</v>
      </c>
      <c r="Q70" s="42">
        <f t="shared" si="9"/>
        <v>9.85</v>
      </c>
      <c r="R70" s="41">
        <v>1.0082082999999999</v>
      </c>
      <c r="S70" s="41">
        <v>0.50616459999999996</v>
      </c>
      <c r="T70" s="41">
        <v>0.33882050000000002</v>
      </c>
      <c r="U70" s="41">
        <v>0.25515120000000002</v>
      </c>
      <c r="V70" s="41">
        <v>0.20495179999999999</v>
      </c>
      <c r="W70">
        <v>0.17148749999999999</v>
      </c>
      <c r="X70">
        <v>0.14758599999999999</v>
      </c>
      <c r="Y70">
        <v>0.1296612</v>
      </c>
      <c r="Z70">
        <v>0.115721</v>
      </c>
      <c r="AA70">
        <v>0.10456989999999999</v>
      </c>
      <c r="AB70">
        <v>9.5447400000000002E-2</v>
      </c>
      <c r="AC70">
        <v>8.7846099999999996E-2</v>
      </c>
      <c r="AD70">
        <v>8.1415199999999993E-2</v>
      </c>
      <c r="AE70">
        <v>7.5903799999999993E-2</v>
      </c>
      <c r="AF70">
        <v>7.1127899999999994E-2</v>
      </c>
      <c r="AG70">
        <v>6.6949800000000004E-2</v>
      </c>
      <c r="AH70">
        <v>6.3263799999999995E-2</v>
      </c>
      <c r="AI70">
        <v>5.9988E-2</v>
      </c>
      <c r="AJ70">
        <v>5.7057700000000003E-2</v>
      </c>
      <c r="AK70">
        <v>5.4420900000000001E-2</v>
      </c>
      <c r="AL70">
        <v>5.20358E-2</v>
      </c>
      <c r="AM70">
        <v>4.9868000000000003E-2</v>
      </c>
      <c r="AN70">
        <v>4.78892E-2</v>
      </c>
      <c r="AO70">
        <v>4.6075699999999997E-2</v>
      </c>
      <c r="AP70">
        <v>4.4407799999999997E-2</v>
      </c>
      <c r="AQ70">
        <v>4.28686E-2</v>
      </c>
      <c r="AR70">
        <v>4.1443899999999999E-2</v>
      </c>
      <c r="AS70">
        <v>4.0121299999999999E-2</v>
      </c>
      <c r="AT70">
        <v>3.8890300000000003E-2</v>
      </c>
      <c r="AU70">
        <v>3.7741700000000003E-2</v>
      </c>
      <c r="AV70">
        <v>3.6667600000000002E-2</v>
      </c>
      <c r="AW70">
        <v>3.5660999999999998E-2</v>
      </c>
      <c r="AX70">
        <v>3.4715700000000002E-2</v>
      </c>
      <c r="AY70">
        <v>3.38264E-2</v>
      </c>
      <c r="AZ70">
        <v>3.2988099999999999E-2</v>
      </c>
      <c r="BA70">
        <v>3.2196799999999998E-2</v>
      </c>
      <c r="BB70">
        <v>3.1448499999999997E-2</v>
      </c>
      <c r="BC70">
        <v>3.074E-2</v>
      </c>
      <c r="BD70">
        <v>3.0068000000000001E-2</v>
      </c>
      <c r="BE70">
        <v>2.9429899999999998E-2</v>
      </c>
      <c r="BF70">
        <v>2.88232E-2</v>
      </c>
      <c r="BG70">
        <v>2.8245699999999999E-2</v>
      </c>
      <c r="BH70">
        <v>2.7695299999999999E-2</v>
      </c>
      <c r="BI70">
        <v>2.7170099999999999E-2</v>
      </c>
      <c r="BJ70">
        <v>2.6668500000000001E-2</v>
      </c>
      <c r="BK70">
        <v>2.6189E-2</v>
      </c>
      <c r="BL70">
        <v>2.5730099999999999E-2</v>
      </c>
      <c r="BM70">
        <v>2.52906E-2</v>
      </c>
      <c r="BN70">
        <v>2.4869200000000001E-2</v>
      </c>
      <c r="BO70">
        <v>2.4465000000000001E-2</v>
      </c>
      <c r="BP70">
        <v>2.4076699999999999E-2</v>
      </c>
      <c r="BQ70">
        <v>2.3703700000000001E-2</v>
      </c>
      <c r="BR70">
        <v>2.3344899999999998E-2</v>
      </c>
      <c r="BS70">
        <v>2.2999599999999999E-2</v>
      </c>
      <c r="BT70">
        <v>2.2667E-2</v>
      </c>
      <c r="BU70">
        <v>2.2346600000000001E-2</v>
      </c>
      <c r="BV70">
        <v>2.2037500000000002E-2</v>
      </c>
      <c r="BW70">
        <v>2.17393E-2</v>
      </c>
      <c r="BX70">
        <v>2.1451399999999999E-2</v>
      </c>
      <c r="BY70">
        <v>2.1173299999999999E-2</v>
      </c>
      <c r="BZ70">
        <v>2.0904499999999999E-2</v>
      </c>
      <c r="CA70">
        <v>2.06445E-2</v>
      </c>
      <c r="CB70">
        <v>2.0393000000000001E-2</v>
      </c>
      <c r="CC70">
        <v>2.0149500000000001E-2</v>
      </c>
      <c r="CD70">
        <v>1.99136E-2</v>
      </c>
      <c r="CE70">
        <v>1.9685100000000001E-2</v>
      </c>
      <c r="CF70">
        <v>1.9463500000000002E-2</v>
      </c>
      <c r="CG70">
        <v>1.9248600000000001E-2</v>
      </c>
      <c r="CH70">
        <v>1.9040100000000001E-2</v>
      </c>
      <c r="CI70">
        <v>1.8837699999999999E-2</v>
      </c>
      <c r="CJ70">
        <v>1.86412E-2</v>
      </c>
      <c r="CK70">
        <v>1.8450299999999999E-2</v>
      </c>
      <c r="CM70">
        <v>39</v>
      </c>
      <c r="CN70">
        <v>40</v>
      </c>
    </row>
    <row r="71" spans="2:92" x14ac:dyDescent="0.25">
      <c r="B71" s="6">
        <f t="shared" si="1"/>
        <v>39</v>
      </c>
      <c r="C71" s="21">
        <f t="shared" si="12"/>
        <v>0</v>
      </c>
      <c r="D71" s="65">
        <f t="shared" si="14"/>
        <v>0</v>
      </c>
      <c r="E71" s="65">
        <f t="shared" si="6"/>
        <v>0</v>
      </c>
      <c r="F71" s="65">
        <f t="shared" si="7"/>
        <v>9.6</v>
      </c>
      <c r="G71" s="65">
        <f t="shared" si="15"/>
        <v>0</v>
      </c>
      <c r="H71" s="65">
        <f t="shared" si="13"/>
        <v>0</v>
      </c>
      <c r="I71" s="65">
        <f t="shared" si="16"/>
        <v>0</v>
      </c>
      <c r="J71" s="65">
        <f t="shared" si="17"/>
        <v>0</v>
      </c>
      <c r="K71" s="65">
        <f t="shared" si="18"/>
        <v>0</v>
      </c>
      <c r="L71" s="33">
        <f t="shared" si="19"/>
        <v>47118</v>
      </c>
      <c r="Q71" s="42">
        <f t="shared" si="9"/>
        <v>9.9</v>
      </c>
      <c r="R71" s="41">
        <v>1.0082500000000001</v>
      </c>
      <c r="S71" s="41">
        <v>0.50619599999999998</v>
      </c>
      <c r="T71" s="41">
        <v>0.33884839999999999</v>
      </c>
      <c r="U71" s="41">
        <v>0.2551774</v>
      </c>
      <c r="V71" s="41">
        <v>0.2049771</v>
      </c>
      <c r="W71">
        <v>0.1715121</v>
      </c>
      <c r="X71">
        <v>0.1476102</v>
      </c>
      <c r="Y71">
        <v>0.1296851</v>
      </c>
      <c r="Z71">
        <v>0.1157446</v>
      </c>
      <c r="AA71">
        <v>0.1045934</v>
      </c>
      <c r="AB71">
        <v>9.5470700000000006E-2</v>
      </c>
      <c r="AC71">
        <v>8.78694E-2</v>
      </c>
      <c r="AD71">
        <v>8.1438399999999994E-2</v>
      </c>
      <c r="AE71">
        <v>7.5926900000000005E-2</v>
      </c>
      <c r="AF71">
        <v>7.1151000000000006E-2</v>
      </c>
      <c r="AG71">
        <v>6.6972799999999999E-2</v>
      </c>
      <c r="AH71">
        <v>6.3286800000000004E-2</v>
      </c>
      <c r="AI71">
        <v>6.0011000000000002E-2</v>
      </c>
      <c r="AJ71">
        <v>5.7080699999999998E-2</v>
      </c>
      <c r="AK71">
        <v>5.4443900000000003E-2</v>
      </c>
      <c r="AL71">
        <v>5.2058800000000002E-2</v>
      </c>
      <c r="AM71">
        <v>4.9890999999999998E-2</v>
      </c>
      <c r="AN71">
        <v>4.7912200000000002E-2</v>
      </c>
      <c r="AO71">
        <v>4.6098800000000002E-2</v>
      </c>
      <c r="AP71">
        <v>4.4430900000000002E-2</v>
      </c>
      <c r="AQ71">
        <v>4.2891699999999998E-2</v>
      </c>
      <c r="AR71">
        <v>4.1466999999999997E-2</v>
      </c>
      <c r="AS71">
        <v>4.0144399999999997E-2</v>
      </c>
      <c r="AT71">
        <v>3.8913499999999997E-2</v>
      </c>
      <c r="AU71">
        <v>3.7764899999999997E-2</v>
      </c>
      <c r="AV71">
        <v>3.6690899999999999E-2</v>
      </c>
      <c r="AW71">
        <v>3.5684300000000002E-2</v>
      </c>
      <c r="AX71">
        <v>3.4738999999999999E-2</v>
      </c>
      <c r="AY71">
        <v>3.3849700000000003E-2</v>
      </c>
      <c r="AZ71">
        <v>3.3011600000000002E-2</v>
      </c>
      <c r="BA71">
        <v>3.22203E-2</v>
      </c>
      <c r="BB71">
        <v>3.1472E-2</v>
      </c>
      <c r="BC71">
        <v>3.0763499999999999E-2</v>
      </c>
      <c r="BD71">
        <v>3.00916E-2</v>
      </c>
      <c r="BE71">
        <v>2.9453500000000001E-2</v>
      </c>
      <c r="BF71">
        <v>2.8846900000000002E-2</v>
      </c>
      <c r="BG71">
        <v>2.82694E-2</v>
      </c>
      <c r="BH71">
        <v>2.7719000000000001E-2</v>
      </c>
      <c r="BI71">
        <v>2.71939E-2</v>
      </c>
      <c r="BJ71">
        <v>2.6692400000000002E-2</v>
      </c>
      <c r="BK71">
        <v>2.6212900000000001E-2</v>
      </c>
      <c r="BL71">
        <v>2.5754099999999999E-2</v>
      </c>
      <c r="BM71">
        <v>2.53146E-2</v>
      </c>
      <c r="BN71">
        <v>2.48933E-2</v>
      </c>
      <c r="BO71">
        <v>2.4489E-2</v>
      </c>
      <c r="BP71">
        <v>2.4100900000000001E-2</v>
      </c>
      <c r="BQ71">
        <v>2.37278E-2</v>
      </c>
      <c r="BR71">
        <v>2.33691E-2</v>
      </c>
      <c r="BS71">
        <v>2.3023800000000001E-2</v>
      </c>
      <c r="BT71">
        <v>2.2691300000000001E-2</v>
      </c>
      <c r="BU71">
        <v>2.2370899999999999E-2</v>
      </c>
      <c r="BV71">
        <v>2.2061899999999999E-2</v>
      </c>
      <c r="BW71">
        <v>2.17638E-2</v>
      </c>
      <c r="BX71">
        <v>2.1475899999999999E-2</v>
      </c>
      <c r="BY71">
        <v>2.1197899999999999E-2</v>
      </c>
      <c r="BZ71">
        <v>2.0929099999999999E-2</v>
      </c>
      <c r="CA71">
        <v>2.0669199999999999E-2</v>
      </c>
      <c r="CB71">
        <v>2.04177E-2</v>
      </c>
      <c r="CC71">
        <v>2.01742E-2</v>
      </c>
      <c r="CD71">
        <v>1.9938399999999998E-2</v>
      </c>
      <c r="CE71">
        <v>1.9709899999999999E-2</v>
      </c>
      <c r="CF71">
        <v>1.9488399999999999E-2</v>
      </c>
      <c r="CG71">
        <v>1.9273599999999998E-2</v>
      </c>
      <c r="CH71">
        <v>1.9065100000000001E-2</v>
      </c>
      <c r="CI71">
        <v>1.8862799999999999E-2</v>
      </c>
      <c r="CJ71">
        <v>1.86663E-2</v>
      </c>
      <c r="CK71">
        <v>1.8475399999999999E-2</v>
      </c>
      <c r="CM71">
        <v>40</v>
      </c>
      <c r="CN71">
        <v>41</v>
      </c>
    </row>
    <row r="72" spans="2:92" x14ac:dyDescent="0.25">
      <c r="B72" s="6">
        <f t="shared" si="1"/>
        <v>40</v>
      </c>
      <c r="C72" s="21">
        <f t="shared" si="12"/>
        <v>0</v>
      </c>
      <c r="D72" s="65">
        <f t="shared" si="14"/>
        <v>0</v>
      </c>
      <c r="E72" s="65">
        <f t="shared" si="6"/>
        <v>0</v>
      </c>
      <c r="F72" s="65">
        <f t="shared" si="7"/>
        <v>9.6</v>
      </c>
      <c r="G72" s="65">
        <f t="shared" si="15"/>
        <v>0</v>
      </c>
      <c r="H72" s="65">
        <f t="shared" si="13"/>
        <v>0</v>
      </c>
      <c r="I72" s="65">
        <f t="shared" si="16"/>
        <v>0</v>
      </c>
      <c r="J72" s="65">
        <f t="shared" si="17"/>
        <v>0</v>
      </c>
      <c r="K72" s="65">
        <f t="shared" si="18"/>
        <v>0</v>
      </c>
      <c r="L72" s="33">
        <f t="shared" si="19"/>
        <v>47149</v>
      </c>
      <c r="Q72" s="42">
        <f t="shared" si="9"/>
        <v>9.9499999999999993</v>
      </c>
      <c r="R72" s="41">
        <v>1.0082917</v>
      </c>
      <c r="S72" s="41">
        <v>0.50622730000000005</v>
      </c>
      <c r="T72" s="41">
        <v>0.33887630000000002</v>
      </c>
      <c r="U72" s="41">
        <v>0.25520369999999998</v>
      </c>
      <c r="V72" s="41">
        <v>0.2050024</v>
      </c>
      <c r="W72">
        <v>0.17153679999999999</v>
      </c>
      <c r="X72">
        <v>0.1476344</v>
      </c>
      <c r="Y72">
        <v>0.12970899999999999</v>
      </c>
      <c r="Z72">
        <v>0.1157683</v>
      </c>
      <c r="AA72">
        <v>0.1046169</v>
      </c>
      <c r="AB72">
        <v>9.5494099999999998E-2</v>
      </c>
      <c r="AC72">
        <v>8.7892600000000001E-2</v>
      </c>
      <c r="AD72">
        <v>8.1461500000000006E-2</v>
      </c>
      <c r="AE72">
        <v>7.5950000000000004E-2</v>
      </c>
      <c r="AF72">
        <v>7.1174100000000004E-2</v>
      </c>
      <c r="AG72">
        <v>6.6995899999999997E-2</v>
      </c>
      <c r="AH72">
        <v>6.3309900000000002E-2</v>
      </c>
      <c r="AI72">
        <v>6.00341E-2</v>
      </c>
      <c r="AJ72">
        <v>5.71037E-2</v>
      </c>
      <c r="AK72">
        <v>5.4466899999999999E-2</v>
      </c>
      <c r="AL72">
        <v>5.2081799999999998E-2</v>
      </c>
      <c r="AM72">
        <v>4.9914E-2</v>
      </c>
      <c r="AN72">
        <v>4.79353E-2</v>
      </c>
      <c r="AO72">
        <v>4.61219E-2</v>
      </c>
      <c r="AP72">
        <v>4.4454E-2</v>
      </c>
      <c r="AQ72">
        <v>4.2914800000000003E-2</v>
      </c>
      <c r="AR72">
        <v>4.1490100000000002E-2</v>
      </c>
      <c r="AS72">
        <v>4.0167599999999998E-2</v>
      </c>
      <c r="AT72">
        <v>3.8936699999999998E-2</v>
      </c>
      <c r="AU72">
        <v>3.7788200000000001E-2</v>
      </c>
      <c r="AV72">
        <v>3.67141E-2</v>
      </c>
      <c r="AW72">
        <v>3.5707599999999999E-2</v>
      </c>
      <c r="AX72">
        <v>3.4762399999999999E-2</v>
      </c>
      <c r="AY72">
        <v>3.3873100000000003E-2</v>
      </c>
      <c r="AZ72">
        <v>3.3035000000000002E-2</v>
      </c>
      <c r="BA72">
        <v>3.22437E-2</v>
      </c>
      <c r="BB72">
        <v>3.1495500000000003E-2</v>
      </c>
      <c r="BC72">
        <v>3.0786999999999998E-2</v>
      </c>
      <c r="BD72">
        <v>3.0115200000000002E-2</v>
      </c>
      <c r="BE72">
        <v>2.9477199999999999E-2</v>
      </c>
      <c r="BF72">
        <v>2.88705E-2</v>
      </c>
      <c r="BG72">
        <v>2.8293100000000002E-2</v>
      </c>
      <c r="BH72">
        <v>2.7742800000000001E-2</v>
      </c>
      <c r="BI72">
        <v>2.7217700000000001E-2</v>
      </c>
      <c r="BJ72">
        <v>2.6716199999999999E-2</v>
      </c>
      <c r="BK72">
        <v>2.6236800000000001E-2</v>
      </c>
      <c r="BL72">
        <v>2.5777999999999999E-2</v>
      </c>
      <c r="BM72">
        <v>2.5338599999999999E-2</v>
      </c>
      <c r="BN72">
        <v>2.49173E-2</v>
      </c>
      <c r="BO72">
        <v>2.4513099999999999E-2</v>
      </c>
      <c r="BP72">
        <v>2.4125000000000001E-2</v>
      </c>
      <c r="BQ72">
        <v>2.3751999999999999E-2</v>
      </c>
      <c r="BR72">
        <v>2.3393299999999999E-2</v>
      </c>
      <c r="BS72">
        <v>2.3048099999999998E-2</v>
      </c>
      <c r="BT72">
        <v>2.2715699999999998E-2</v>
      </c>
      <c r="BU72">
        <v>2.23953E-2</v>
      </c>
      <c r="BV72">
        <v>2.2086399999999999E-2</v>
      </c>
      <c r="BW72">
        <v>2.17883E-2</v>
      </c>
      <c r="BX72">
        <v>2.1500499999999999E-2</v>
      </c>
      <c r="BY72">
        <v>2.1222499999999998E-2</v>
      </c>
      <c r="BZ72">
        <v>2.0953699999999999E-2</v>
      </c>
      <c r="CA72">
        <v>2.0693900000000001E-2</v>
      </c>
      <c r="CB72">
        <v>2.0442399999999999E-2</v>
      </c>
      <c r="CC72">
        <v>2.0199000000000002E-2</v>
      </c>
      <c r="CD72">
        <v>1.99632E-2</v>
      </c>
      <c r="CE72">
        <v>1.97348E-2</v>
      </c>
      <c r="CF72">
        <v>1.9513300000000001E-2</v>
      </c>
      <c r="CG72">
        <v>1.9298599999999999E-2</v>
      </c>
      <c r="CH72">
        <v>1.9090200000000002E-2</v>
      </c>
      <c r="CI72">
        <v>1.8887899999999999E-2</v>
      </c>
      <c r="CJ72">
        <v>1.86915E-2</v>
      </c>
      <c r="CK72">
        <v>1.8500599999999999E-2</v>
      </c>
      <c r="CM72">
        <v>41</v>
      </c>
      <c r="CN72">
        <v>42</v>
      </c>
    </row>
    <row r="73" spans="2:92" x14ac:dyDescent="0.25">
      <c r="B73" s="6">
        <f t="shared" si="1"/>
        <v>41</v>
      </c>
      <c r="C73" s="21">
        <f t="shared" si="12"/>
        <v>0</v>
      </c>
      <c r="D73" s="65">
        <f t="shared" si="14"/>
        <v>0</v>
      </c>
      <c r="E73" s="65">
        <f t="shared" si="6"/>
        <v>0</v>
      </c>
      <c r="F73" s="65">
        <f t="shared" si="7"/>
        <v>9.6</v>
      </c>
      <c r="G73" s="65">
        <f t="shared" si="15"/>
        <v>0</v>
      </c>
      <c r="H73" s="65">
        <f t="shared" si="13"/>
        <v>0</v>
      </c>
      <c r="I73" s="65">
        <f t="shared" si="16"/>
        <v>0</v>
      </c>
      <c r="J73" s="65">
        <f t="shared" si="17"/>
        <v>0</v>
      </c>
      <c r="K73" s="65">
        <f t="shared" si="18"/>
        <v>0</v>
      </c>
      <c r="L73" s="33">
        <f t="shared" si="19"/>
        <v>47177</v>
      </c>
      <c r="Q73" s="42">
        <f t="shared" si="9"/>
        <v>10</v>
      </c>
      <c r="R73" s="41">
        <v>1.0083333000000001</v>
      </c>
      <c r="S73" s="41">
        <v>0.5062586</v>
      </c>
      <c r="T73" s="41">
        <v>0.33890429999999999</v>
      </c>
      <c r="U73" s="41">
        <v>0.25522990000000001</v>
      </c>
      <c r="V73" s="41">
        <v>0.20502770000000001</v>
      </c>
      <c r="W73">
        <v>0.1715614</v>
      </c>
      <c r="X73">
        <v>0.1476586</v>
      </c>
      <c r="Y73">
        <v>0.12973290000000001</v>
      </c>
      <c r="Z73">
        <v>0.11579200000000001</v>
      </c>
      <c r="AA73">
        <v>0.10464039999999999</v>
      </c>
      <c r="AB73">
        <v>9.5517400000000002E-2</v>
      </c>
      <c r="AC73">
        <v>8.7915900000000005E-2</v>
      </c>
      <c r="AD73">
        <v>8.1484699999999993E-2</v>
      </c>
      <c r="AE73">
        <v>7.5973100000000002E-2</v>
      </c>
      <c r="AF73">
        <v>7.1197200000000002E-2</v>
      </c>
      <c r="AG73">
        <v>6.7018900000000006E-2</v>
      </c>
      <c r="AH73">
        <v>6.3332899999999998E-2</v>
      </c>
      <c r="AI73">
        <v>6.0057100000000002E-2</v>
      </c>
      <c r="AJ73">
        <v>5.7126700000000002E-2</v>
      </c>
      <c r="AK73">
        <v>5.4489900000000001E-2</v>
      </c>
      <c r="AL73">
        <v>5.21048E-2</v>
      </c>
      <c r="AM73">
        <v>4.9937099999999998E-2</v>
      </c>
      <c r="AN73">
        <v>4.7958300000000002E-2</v>
      </c>
      <c r="AO73">
        <v>4.6144900000000003E-2</v>
      </c>
      <c r="AP73">
        <v>4.4477099999999999E-2</v>
      </c>
      <c r="AQ73">
        <v>4.2937999999999997E-2</v>
      </c>
      <c r="AR73">
        <v>4.1513300000000003E-2</v>
      </c>
      <c r="AS73">
        <v>4.0190799999999999E-2</v>
      </c>
      <c r="AT73">
        <v>3.8959899999999999E-2</v>
      </c>
      <c r="AU73">
        <v>3.7811400000000002E-2</v>
      </c>
      <c r="AV73">
        <v>3.6737400000000003E-2</v>
      </c>
      <c r="AW73">
        <v>3.5730900000000003E-2</v>
      </c>
      <c r="AX73">
        <v>3.4785700000000003E-2</v>
      </c>
      <c r="AY73">
        <v>3.3896500000000003E-2</v>
      </c>
      <c r="AZ73">
        <v>3.3058400000000002E-2</v>
      </c>
      <c r="BA73">
        <v>3.2267200000000003E-2</v>
      </c>
      <c r="BB73">
        <v>3.1518999999999998E-2</v>
      </c>
      <c r="BC73">
        <v>3.08106E-2</v>
      </c>
      <c r="BD73">
        <v>3.0138700000000001E-2</v>
      </c>
      <c r="BE73">
        <v>2.9500800000000001E-2</v>
      </c>
      <c r="BF73">
        <v>2.8894199999999998E-2</v>
      </c>
      <c r="BG73">
        <v>2.83168E-2</v>
      </c>
      <c r="BH73">
        <v>2.77665E-2</v>
      </c>
      <c r="BI73">
        <v>2.7241499999999998E-2</v>
      </c>
      <c r="BJ73">
        <v>2.6740099999999999E-2</v>
      </c>
      <c r="BK73">
        <v>2.6260700000000001E-2</v>
      </c>
      <c r="BL73">
        <v>2.5801999999999999E-2</v>
      </c>
      <c r="BM73">
        <v>2.5362599999999999E-2</v>
      </c>
      <c r="BN73">
        <v>2.4941399999999999E-2</v>
      </c>
      <c r="BO73">
        <v>2.4537199999999999E-2</v>
      </c>
      <c r="BP73">
        <v>2.41491E-2</v>
      </c>
      <c r="BQ73">
        <v>2.3776200000000001E-2</v>
      </c>
      <c r="BR73">
        <v>2.34176E-2</v>
      </c>
      <c r="BS73">
        <v>2.30724E-2</v>
      </c>
      <c r="BT73">
        <v>2.274E-2</v>
      </c>
      <c r="BU73">
        <v>2.2419700000000001E-2</v>
      </c>
      <c r="BV73">
        <v>2.21108E-2</v>
      </c>
      <c r="BW73">
        <v>2.18128E-2</v>
      </c>
      <c r="BX73">
        <v>2.1524999999999999E-2</v>
      </c>
      <c r="BY73">
        <v>2.1246999999999999E-2</v>
      </c>
      <c r="BZ73">
        <v>2.0978400000000001E-2</v>
      </c>
      <c r="CA73">
        <v>2.07186E-2</v>
      </c>
      <c r="CB73">
        <v>2.0467200000000001E-2</v>
      </c>
      <c r="CC73">
        <v>2.02238E-2</v>
      </c>
      <c r="CD73">
        <v>1.9988100000000002E-2</v>
      </c>
      <c r="CE73">
        <v>1.9759700000000002E-2</v>
      </c>
      <c r="CF73">
        <v>1.9538300000000001E-2</v>
      </c>
      <c r="CG73">
        <v>1.93236E-2</v>
      </c>
      <c r="CH73">
        <v>1.9115199999999999E-2</v>
      </c>
      <c r="CI73">
        <v>1.8912999999999999E-2</v>
      </c>
      <c r="CJ73">
        <v>1.87166E-2</v>
      </c>
      <c r="CK73">
        <v>1.8525799999999999E-2</v>
      </c>
      <c r="CM73">
        <v>42</v>
      </c>
      <c r="CN73">
        <v>43</v>
      </c>
    </row>
    <row r="74" spans="2:92" x14ac:dyDescent="0.25">
      <c r="B74" s="6">
        <f t="shared" si="1"/>
        <v>42</v>
      </c>
      <c r="C74" s="21">
        <f t="shared" si="12"/>
        <v>0</v>
      </c>
      <c r="D74" s="65">
        <f t="shared" si="14"/>
        <v>0</v>
      </c>
      <c r="E74" s="65">
        <f t="shared" si="6"/>
        <v>0</v>
      </c>
      <c r="F74" s="65">
        <f t="shared" si="7"/>
        <v>9.6</v>
      </c>
      <c r="G74" s="65">
        <f t="shared" si="15"/>
        <v>0</v>
      </c>
      <c r="H74" s="65">
        <f t="shared" si="13"/>
        <v>0</v>
      </c>
      <c r="I74" s="65">
        <f t="shared" si="16"/>
        <v>0</v>
      </c>
      <c r="J74" s="65">
        <f t="shared" si="17"/>
        <v>0</v>
      </c>
      <c r="K74" s="65">
        <f t="shared" si="18"/>
        <v>0</v>
      </c>
      <c r="L74" s="33">
        <f t="shared" si="19"/>
        <v>47208</v>
      </c>
      <c r="Q74" s="42">
        <f t="shared" si="9"/>
        <v>10.050000000000001</v>
      </c>
      <c r="R74" s="41">
        <v>1.008375</v>
      </c>
      <c r="S74" s="41">
        <v>0.50629000000000002</v>
      </c>
      <c r="T74" s="41">
        <v>0.33893220000000002</v>
      </c>
      <c r="U74" s="41">
        <v>0.25525619999999999</v>
      </c>
      <c r="V74" s="41">
        <v>0.20505290000000001</v>
      </c>
      <c r="W74">
        <v>0.17158599999999999</v>
      </c>
      <c r="X74">
        <v>0.1476828</v>
      </c>
      <c r="Y74">
        <v>0.12975680000000001</v>
      </c>
      <c r="Z74">
        <v>0.1158156</v>
      </c>
      <c r="AA74">
        <v>0.1046639</v>
      </c>
      <c r="AB74">
        <v>9.5540799999999995E-2</v>
      </c>
      <c r="AC74">
        <v>8.7939100000000006E-2</v>
      </c>
      <c r="AD74">
        <v>8.1507899999999994E-2</v>
      </c>
      <c r="AE74">
        <v>7.59962E-2</v>
      </c>
      <c r="AF74">
        <v>7.1220199999999997E-2</v>
      </c>
      <c r="AG74">
        <v>6.7042000000000004E-2</v>
      </c>
      <c r="AH74">
        <v>6.3355900000000007E-2</v>
      </c>
      <c r="AI74">
        <v>6.0080099999999997E-2</v>
      </c>
      <c r="AJ74">
        <v>5.7149699999999998E-2</v>
      </c>
      <c r="AK74">
        <v>5.4512900000000003E-2</v>
      </c>
      <c r="AL74">
        <v>5.2127800000000002E-2</v>
      </c>
      <c r="AM74">
        <v>4.99601E-2</v>
      </c>
      <c r="AN74">
        <v>4.79814E-2</v>
      </c>
      <c r="AO74">
        <v>4.6168000000000001E-2</v>
      </c>
      <c r="AP74">
        <v>4.4500199999999997E-2</v>
      </c>
      <c r="AQ74">
        <v>4.2961100000000002E-2</v>
      </c>
      <c r="AR74">
        <v>4.1536400000000001E-2</v>
      </c>
      <c r="AS74">
        <v>4.0214E-2</v>
      </c>
      <c r="AT74">
        <v>3.89831E-2</v>
      </c>
      <c r="AU74">
        <v>3.7834699999999999E-2</v>
      </c>
      <c r="AV74">
        <v>3.67607E-2</v>
      </c>
      <c r="AW74">
        <v>3.57542E-2</v>
      </c>
      <c r="AX74">
        <v>3.4809100000000003E-2</v>
      </c>
      <c r="AY74">
        <v>3.3919900000000003E-2</v>
      </c>
      <c r="AZ74">
        <v>3.3081800000000001E-2</v>
      </c>
      <c r="BA74">
        <v>3.2290699999999999E-2</v>
      </c>
      <c r="BB74">
        <v>3.1542599999999997E-2</v>
      </c>
      <c r="BC74">
        <v>3.0834199999999999E-2</v>
      </c>
      <c r="BD74">
        <v>3.0162399999999999E-2</v>
      </c>
      <c r="BE74">
        <v>2.9524399999999999E-2</v>
      </c>
      <c r="BF74">
        <v>2.89179E-2</v>
      </c>
      <c r="BG74">
        <v>2.8340600000000001E-2</v>
      </c>
      <c r="BH74">
        <v>2.77903E-2</v>
      </c>
      <c r="BI74">
        <v>2.7265299999999999E-2</v>
      </c>
      <c r="BJ74">
        <v>2.6764E-2</v>
      </c>
      <c r="BK74">
        <v>2.6284600000000002E-2</v>
      </c>
      <c r="BL74">
        <v>2.5825899999999999E-2</v>
      </c>
      <c r="BM74">
        <v>2.5386599999999999E-2</v>
      </c>
      <c r="BN74">
        <v>2.4965399999999999E-2</v>
      </c>
      <c r="BO74">
        <v>2.4561300000000001E-2</v>
      </c>
      <c r="BP74">
        <v>2.4173300000000002E-2</v>
      </c>
      <c r="BQ74">
        <v>2.3800399999999999E-2</v>
      </c>
      <c r="BR74">
        <v>2.3441799999999999E-2</v>
      </c>
      <c r="BS74">
        <v>2.3096700000000001E-2</v>
      </c>
      <c r="BT74">
        <v>2.2764400000000001E-2</v>
      </c>
      <c r="BU74">
        <v>2.2444100000000002E-2</v>
      </c>
      <c r="BV74">
        <v>2.21353E-2</v>
      </c>
      <c r="BW74">
        <v>2.18373E-2</v>
      </c>
      <c r="BX74">
        <v>2.1549599999999999E-2</v>
      </c>
      <c r="BY74">
        <v>2.1271700000000001E-2</v>
      </c>
      <c r="BZ74">
        <v>2.1003000000000001E-2</v>
      </c>
      <c r="CA74">
        <v>2.0743299999999999E-2</v>
      </c>
      <c r="CB74">
        <v>2.04919E-2</v>
      </c>
      <c r="CC74">
        <v>2.0248599999999999E-2</v>
      </c>
      <c r="CD74">
        <v>2.0013E-2</v>
      </c>
      <c r="CE74">
        <v>1.9784599999999999E-2</v>
      </c>
      <c r="CF74">
        <v>1.9563299999999999E-2</v>
      </c>
      <c r="CG74">
        <v>1.9348600000000001E-2</v>
      </c>
      <c r="CH74">
        <v>1.9140299999999999E-2</v>
      </c>
      <c r="CI74">
        <v>1.8938099999999999E-2</v>
      </c>
      <c r="CJ74">
        <v>1.8741799999999999E-2</v>
      </c>
      <c r="CK74">
        <v>1.8551100000000001E-2</v>
      </c>
      <c r="CM74">
        <v>43</v>
      </c>
      <c r="CN74">
        <v>44</v>
      </c>
    </row>
    <row r="75" spans="2:92" x14ac:dyDescent="0.25">
      <c r="B75" s="6">
        <f t="shared" si="1"/>
        <v>43</v>
      </c>
      <c r="C75" s="21">
        <f t="shared" si="12"/>
        <v>0</v>
      </c>
      <c r="D75" s="65">
        <f t="shared" si="14"/>
        <v>0</v>
      </c>
      <c r="E75" s="65">
        <f t="shared" si="6"/>
        <v>0</v>
      </c>
      <c r="F75" s="65">
        <f t="shared" si="7"/>
        <v>9.6</v>
      </c>
      <c r="G75" s="65">
        <f t="shared" si="15"/>
        <v>0</v>
      </c>
      <c r="H75" s="65">
        <f t="shared" si="13"/>
        <v>0</v>
      </c>
      <c r="I75" s="65">
        <f t="shared" si="16"/>
        <v>0</v>
      </c>
      <c r="J75" s="65">
        <f t="shared" si="17"/>
        <v>0</v>
      </c>
      <c r="K75" s="65">
        <f t="shared" si="18"/>
        <v>0</v>
      </c>
      <c r="L75" s="33">
        <f t="shared" si="19"/>
        <v>47238</v>
      </c>
      <c r="Q75" s="42">
        <f t="shared" si="9"/>
        <v>10.1</v>
      </c>
      <c r="R75" s="41">
        <v>1.0084166999999999</v>
      </c>
      <c r="S75" s="41">
        <v>0.50632129999999997</v>
      </c>
      <c r="T75" s="41">
        <v>0.33896009999999999</v>
      </c>
      <c r="U75" s="41">
        <v>0.25528250000000002</v>
      </c>
      <c r="V75" s="41">
        <v>0.20507819999999999</v>
      </c>
      <c r="W75">
        <v>0.1716107</v>
      </c>
      <c r="X75">
        <v>0.147707</v>
      </c>
      <c r="Y75">
        <v>0.1297807</v>
      </c>
      <c r="Z75">
        <v>0.11583930000000001</v>
      </c>
      <c r="AA75">
        <v>0.1046874</v>
      </c>
      <c r="AB75">
        <v>9.5564099999999999E-2</v>
      </c>
      <c r="AC75">
        <v>8.7962399999999996E-2</v>
      </c>
      <c r="AD75">
        <v>8.1531099999999995E-2</v>
      </c>
      <c r="AE75">
        <v>7.6019400000000001E-2</v>
      </c>
      <c r="AF75">
        <v>7.1243299999999996E-2</v>
      </c>
      <c r="AG75">
        <v>6.7065E-2</v>
      </c>
      <c r="AH75">
        <v>6.3379000000000005E-2</v>
      </c>
      <c r="AI75">
        <v>6.01031E-2</v>
      </c>
      <c r="AJ75">
        <v>5.71727E-2</v>
      </c>
      <c r="AK75">
        <v>5.4536000000000001E-2</v>
      </c>
      <c r="AL75">
        <v>5.21509E-2</v>
      </c>
      <c r="AM75">
        <v>4.9983199999999998E-2</v>
      </c>
      <c r="AN75">
        <v>4.8004400000000003E-2</v>
      </c>
      <c r="AO75">
        <v>4.6191099999999999E-2</v>
      </c>
      <c r="AP75">
        <v>4.4523300000000002E-2</v>
      </c>
      <c r="AQ75">
        <v>4.29842E-2</v>
      </c>
      <c r="AR75">
        <v>4.1559600000000002E-2</v>
      </c>
      <c r="AS75">
        <v>4.0237200000000001E-2</v>
      </c>
      <c r="AT75">
        <v>3.9006300000000001E-2</v>
      </c>
      <c r="AU75">
        <v>3.78579E-2</v>
      </c>
      <c r="AV75">
        <v>3.6783999999999997E-2</v>
      </c>
      <c r="AW75">
        <v>3.57776E-2</v>
      </c>
      <c r="AX75">
        <v>3.4832500000000002E-2</v>
      </c>
      <c r="AY75">
        <v>3.3943300000000003E-2</v>
      </c>
      <c r="AZ75">
        <v>3.3105299999999997E-2</v>
      </c>
      <c r="BA75">
        <v>3.2314200000000001E-2</v>
      </c>
      <c r="BB75">
        <v>3.15661E-2</v>
      </c>
      <c r="BC75">
        <v>3.0857699999999998E-2</v>
      </c>
      <c r="BD75">
        <v>3.0186000000000001E-2</v>
      </c>
      <c r="BE75">
        <v>2.9548100000000001E-2</v>
      </c>
      <c r="BF75">
        <v>2.8941600000000001E-2</v>
      </c>
      <c r="BG75">
        <v>2.8364299999999999E-2</v>
      </c>
      <c r="BH75">
        <v>2.7814100000000001E-2</v>
      </c>
      <c r="BI75">
        <v>2.72892E-2</v>
      </c>
      <c r="BJ75">
        <v>2.67879E-2</v>
      </c>
      <c r="BK75">
        <v>2.6308600000000001E-2</v>
      </c>
      <c r="BL75">
        <v>2.5849899999999999E-2</v>
      </c>
      <c r="BM75">
        <v>2.5410599999999998E-2</v>
      </c>
      <c r="BN75">
        <v>2.4989500000000001E-2</v>
      </c>
      <c r="BO75">
        <v>2.45855E-2</v>
      </c>
      <c r="BP75">
        <v>2.41975E-2</v>
      </c>
      <c r="BQ75">
        <v>2.3824600000000001E-2</v>
      </c>
      <c r="BR75">
        <v>2.34661E-2</v>
      </c>
      <c r="BS75">
        <v>2.3120999999999999E-2</v>
      </c>
      <c r="BT75">
        <v>2.2788699999999999E-2</v>
      </c>
      <c r="BU75">
        <v>2.2468499999999999E-2</v>
      </c>
      <c r="BV75">
        <v>2.2159700000000001E-2</v>
      </c>
      <c r="BW75">
        <v>2.1861800000000001E-2</v>
      </c>
      <c r="BX75">
        <v>2.1574099999999999E-2</v>
      </c>
      <c r="BY75">
        <v>2.1296300000000001E-2</v>
      </c>
      <c r="BZ75">
        <v>2.10277E-2</v>
      </c>
      <c r="CA75">
        <v>2.0767999999999998E-2</v>
      </c>
      <c r="CB75">
        <v>2.0516699999999999E-2</v>
      </c>
      <c r="CC75">
        <v>2.02734E-2</v>
      </c>
      <c r="CD75">
        <v>2.0037800000000001E-2</v>
      </c>
      <c r="CE75">
        <v>1.9809500000000001E-2</v>
      </c>
      <c r="CF75">
        <v>1.95882E-2</v>
      </c>
      <c r="CG75">
        <v>1.9373600000000001E-2</v>
      </c>
      <c r="CH75">
        <v>1.9165399999999999E-2</v>
      </c>
      <c r="CI75">
        <v>1.89632E-2</v>
      </c>
      <c r="CJ75">
        <v>1.8766999999999999E-2</v>
      </c>
      <c r="CK75">
        <v>1.85763E-2</v>
      </c>
      <c r="CM75">
        <v>44</v>
      </c>
      <c r="CN75">
        <v>45</v>
      </c>
    </row>
    <row r="76" spans="2:92" x14ac:dyDescent="0.25">
      <c r="B76" s="6">
        <f t="shared" si="1"/>
        <v>44</v>
      </c>
      <c r="C76" s="21">
        <f t="shared" si="12"/>
        <v>0</v>
      </c>
      <c r="D76" s="65">
        <f t="shared" si="14"/>
        <v>0</v>
      </c>
      <c r="E76" s="65">
        <f t="shared" si="6"/>
        <v>0</v>
      </c>
      <c r="F76" s="65">
        <f t="shared" si="7"/>
        <v>9.6</v>
      </c>
      <c r="G76" s="65">
        <f t="shared" si="15"/>
        <v>0</v>
      </c>
      <c r="H76" s="65">
        <f t="shared" si="13"/>
        <v>0</v>
      </c>
      <c r="I76" s="65">
        <f t="shared" si="16"/>
        <v>0</v>
      </c>
      <c r="J76" s="65">
        <f t="shared" si="17"/>
        <v>0</v>
      </c>
      <c r="K76" s="65">
        <f t="shared" si="18"/>
        <v>0</v>
      </c>
      <c r="L76" s="33">
        <f t="shared" si="19"/>
        <v>47269</v>
      </c>
      <c r="Q76" s="42">
        <f t="shared" si="9"/>
        <v>10.15</v>
      </c>
      <c r="R76" s="41">
        <v>1.0084583</v>
      </c>
      <c r="S76" s="41">
        <v>0.50635269999999999</v>
      </c>
      <c r="T76" s="41">
        <v>0.33898810000000001</v>
      </c>
      <c r="U76" s="41">
        <v>0.2553087</v>
      </c>
      <c r="V76" s="41">
        <v>0.20510349999999999</v>
      </c>
      <c r="W76">
        <v>0.17163529999999999</v>
      </c>
      <c r="X76">
        <v>0.14773120000000001</v>
      </c>
      <c r="Y76">
        <v>0.12980459999999999</v>
      </c>
      <c r="Z76">
        <v>0.11586299999999999</v>
      </c>
      <c r="AA76">
        <v>0.1047109</v>
      </c>
      <c r="AB76">
        <v>9.5587500000000006E-2</v>
      </c>
      <c r="AC76">
        <v>8.79857E-2</v>
      </c>
      <c r="AD76">
        <v>8.1554299999999996E-2</v>
      </c>
      <c r="AE76">
        <v>7.6042499999999999E-2</v>
      </c>
      <c r="AF76">
        <v>7.1266399999999994E-2</v>
      </c>
      <c r="AG76">
        <v>6.7088099999999998E-2</v>
      </c>
      <c r="AH76">
        <v>6.3402E-2</v>
      </c>
      <c r="AI76">
        <v>6.0126199999999998E-2</v>
      </c>
      <c r="AJ76">
        <v>5.7195799999999998E-2</v>
      </c>
      <c r="AK76">
        <v>5.4559000000000003E-2</v>
      </c>
      <c r="AL76">
        <v>5.2173900000000002E-2</v>
      </c>
      <c r="AM76">
        <v>5.0006200000000001E-2</v>
      </c>
      <c r="AN76">
        <v>4.8027500000000001E-2</v>
      </c>
      <c r="AO76">
        <v>4.6214199999999997E-2</v>
      </c>
      <c r="AP76">
        <v>4.45464E-2</v>
      </c>
      <c r="AQ76">
        <v>4.3007400000000001E-2</v>
      </c>
      <c r="AR76">
        <v>4.1582800000000003E-2</v>
      </c>
      <c r="AS76">
        <v>4.0260400000000002E-2</v>
      </c>
      <c r="AT76">
        <v>3.9029599999999998E-2</v>
      </c>
      <c r="AU76">
        <v>3.7881199999999997E-2</v>
      </c>
      <c r="AV76">
        <v>3.6807300000000001E-2</v>
      </c>
      <c r="AW76">
        <v>3.5800899999999997E-2</v>
      </c>
      <c r="AX76">
        <v>3.4855799999999999E-2</v>
      </c>
      <c r="AY76">
        <v>3.3966700000000002E-2</v>
      </c>
      <c r="AZ76">
        <v>3.3128699999999997E-2</v>
      </c>
      <c r="BA76">
        <v>3.2337699999999997E-2</v>
      </c>
      <c r="BB76">
        <v>3.1589600000000002E-2</v>
      </c>
      <c r="BC76">
        <v>3.08813E-2</v>
      </c>
      <c r="BD76">
        <v>3.02096E-2</v>
      </c>
      <c r="BE76">
        <v>2.9571799999999999E-2</v>
      </c>
      <c r="BF76">
        <v>2.8965299999999999E-2</v>
      </c>
      <c r="BG76">
        <v>2.8388099999999999E-2</v>
      </c>
      <c r="BH76">
        <v>2.7837899999999999E-2</v>
      </c>
      <c r="BI76">
        <v>2.7313E-2</v>
      </c>
      <c r="BJ76">
        <v>2.68118E-2</v>
      </c>
      <c r="BK76">
        <v>2.6332499999999998E-2</v>
      </c>
      <c r="BL76">
        <v>2.5873899999999998E-2</v>
      </c>
      <c r="BM76">
        <v>2.5434700000000001E-2</v>
      </c>
      <c r="BN76">
        <v>2.50136E-2</v>
      </c>
      <c r="BO76">
        <v>2.4609599999999999E-2</v>
      </c>
      <c r="BP76">
        <v>2.4221699999999999E-2</v>
      </c>
      <c r="BQ76">
        <v>2.3848899999999999E-2</v>
      </c>
      <c r="BR76">
        <v>2.3490400000000002E-2</v>
      </c>
      <c r="BS76">
        <v>2.31454E-2</v>
      </c>
      <c r="BT76">
        <v>2.2813099999999999E-2</v>
      </c>
      <c r="BU76">
        <v>2.2492999999999999E-2</v>
      </c>
      <c r="BV76">
        <v>2.2184200000000001E-2</v>
      </c>
      <c r="BW76">
        <v>2.1886300000000001E-2</v>
      </c>
      <c r="BX76">
        <v>2.1598699999999998E-2</v>
      </c>
      <c r="BY76">
        <v>2.13209E-2</v>
      </c>
      <c r="BZ76">
        <v>2.1052399999999999E-2</v>
      </c>
      <c r="CA76">
        <v>2.0792700000000001E-2</v>
      </c>
      <c r="CB76">
        <v>2.0541500000000001E-2</v>
      </c>
      <c r="CC76">
        <v>2.0298299999999998E-2</v>
      </c>
      <c r="CD76">
        <v>2.0062699999999999E-2</v>
      </c>
      <c r="CE76">
        <v>1.9834500000000001E-2</v>
      </c>
      <c r="CF76">
        <v>1.9613200000000001E-2</v>
      </c>
      <c r="CG76">
        <v>1.9398700000000001E-2</v>
      </c>
      <c r="CH76">
        <v>1.9190499999999999E-2</v>
      </c>
      <c r="CI76">
        <v>1.8988399999999999E-2</v>
      </c>
      <c r="CJ76">
        <v>1.8792199999999998E-2</v>
      </c>
      <c r="CK76">
        <v>1.8601599999999999E-2</v>
      </c>
      <c r="CM76">
        <v>45</v>
      </c>
      <c r="CN76">
        <v>46</v>
      </c>
    </row>
    <row r="77" spans="2:92" x14ac:dyDescent="0.25">
      <c r="B77" s="6">
        <f t="shared" si="1"/>
        <v>45</v>
      </c>
      <c r="C77" s="21">
        <f t="shared" si="12"/>
        <v>0</v>
      </c>
      <c r="D77" s="65">
        <f t="shared" si="14"/>
        <v>0</v>
      </c>
      <c r="E77" s="65">
        <f t="shared" si="6"/>
        <v>0</v>
      </c>
      <c r="F77" s="65">
        <f t="shared" si="7"/>
        <v>9.6</v>
      </c>
      <c r="G77" s="65">
        <f t="shared" si="15"/>
        <v>0</v>
      </c>
      <c r="H77" s="65">
        <f t="shared" si="13"/>
        <v>0</v>
      </c>
      <c r="I77" s="65">
        <f t="shared" si="16"/>
        <v>0</v>
      </c>
      <c r="J77" s="65">
        <f t="shared" si="17"/>
        <v>0</v>
      </c>
      <c r="K77" s="65">
        <f t="shared" si="18"/>
        <v>0</v>
      </c>
      <c r="L77" s="33">
        <f t="shared" si="19"/>
        <v>47299</v>
      </c>
      <c r="Q77" s="42">
        <f t="shared" si="9"/>
        <v>10.199999999999999</v>
      </c>
      <c r="R77" s="41">
        <v>1.0085</v>
      </c>
      <c r="S77" s="41">
        <v>0.50638399999999995</v>
      </c>
      <c r="T77" s="41">
        <v>0.33901599999999998</v>
      </c>
      <c r="U77" s="41">
        <v>0.25533499999999998</v>
      </c>
      <c r="V77" s="41">
        <v>0.2051288</v>
      </c>
      <c r="W77">
        <v>0.17166000000000001</v>
      </c>
      <c r="X77">
        <v>0.14775540000000001</v>
      </c>
      <c r="Y77">
        <v>0.12982850000000001</v>
      </c>
      <c r="Z77">
        <v>0.11588660000000001</v>
      </c>
      <c r="AA77">
        <v>0.1047343</v>
      </c>
      <c r="AB77">
        <v>9.5610799999999996E-2</v>
      </c>
      <c r="AC77">
        <v>8.8008900000000001E-2</v>
      </c>
      <c r="AD77">
        <v>8.1577499999999997E-2</v>
      </c>
      <c r="AE77">
        <v>7.6065599999999997E-2</v>
      </c>
      <c r="AF77">
        <v>7.1289500000000006E-2</v>
      </c>
      <c r="AG77">
        <v>6.7111100000000007E-2</v>
      </c>
      <c r="AH77">
        <v>6.3425099999999998E-2</v>
      </c>
      <c r="AI77">
        <v>6.01492E-2</v>
      </c>
      <c r="AJ77">
        <v>5.72188E-2</v>
      </c>
      <c r="AK77">
        <v>5.4582100000000001E-2</v>
      </c>
      <c r="AL77">
        <v>5.2197E-2</v>
      </c>
      <c r="AM77">
        <v>5.0029299999999999E-2</v>
      </c>
      <c r="AN77">
        <v>4.8050599999999999E-2</v>
      </c>
      <c r="AO77">
        <v>4.6237300000000002E-2</v>
      </c>
      <c r="AP77">
        <v>4.4569499999999998E-2</v>
      </c>
      <c r="AQ77">
        <v>4.3030499999999999E-2</v>
      </c>
      <c r="AR77">
        <v>4.1605999999999997E-2</v>
      </c>
      <c r="AS77">
        <v>4.0283600000000003E-2</v>
      </c>
      <c r="AT77">
        <v>3.9052799999999999E-2</v>
      </c>
      <c r="AU77">
        <v>3.7904500000000001E-2</v>
      </c>
      <c r="AV77">
        <v>3.6830599999999998E-2</v>
      </c>
      <c r="AW77">
        <v>3.58242E-2</v>
      </c>
      <c r="AX77">
        <v>3.4879199999999999E-2</v>
      </c>
      <c r="AY77">
        <v>3.3990199999999998E-2</v>
      </c>
      <c r="AZ77">
        <v>3.31522E-2</v>
      </c>
      <c r="BA77">
        <v>3.23612E-2</v>
      </c>
      <c r="BB77">
        <v>3.1613200000000001E-2</v>
      </c>
      <c r="BC77">
        <v>3.0904899999999999E-2</v>
      </c>
      <c r="BD77">
        <v>3.0233199999999998E-2</v>
      </c>
      <c r="BE77">
        <v>2.95955E-2</v>
      </c>
      <c r="BF77">
        <v>2.89891E-2</v>
      </c>
      <c r="BG77">
        <v>2.8411800000000001E-2</v>
      </c>
      <c r="BH77">
        <v>2.78617E-2</v>
      </c>
      <c r="BI77">
        <v>2.7336900000000001E-2</v>
      </c>
      <c r="BJ77">
        <v>2.6835700000000001E-2</v>
      </c>
      <c r="BK77">
        <v>2.6356500000000001E-2</v>
      </c>
      <c r="BL77">
        <v>2.5897900000000001E-2</v>
      </c>
      <c r="BM77">
        <v>2.5458700000000001E-2</v>
      </c>
      <c r="BN77">
        <v>2.50377E-2</v>
      </c>
      <c r="BO77">
        <v>2.4633800000000001E-2</v>
      </c>
      <c r="BP77">
        <v>2.4245900000000001E-2</v>
      </c>
      <c r="BQ77">
        <v>2.3873100000000001E-2</v>
      </c>
      <c r="BR77">
        <v>2.3514699999999999E-2</v>
      </c>
      <c r="BS77">
        <v>2.3169700000000001E-2</v>
      </c>
      <c r="BT77">
        <v>2.28375E-2</v>
      </c>
      <c r="BU77">
        <v>2.25174E-2</v>
      </c>
      <c r="BV77">
        <v>2.2208700000000001E-2</v>
      </c>
      <c r="BW77">
        <v>2.1910900000000001E-2</v>
      </c>
      <c r="BX77">
        <v>2.1623400000000001E-2</v>
      </c>
      <c r="BY77">
        <v>2.1345599999999999E-2</v>
      </c>
      <c r="BZ77">
        <v>2.1077100000000001E-2</v>
      </c>
      <c r="CA77">
        <v>2.0817499999999999E-2</v>
      </c>
      <c r="CB77">
        <v>2.0566299999999999E-2</v>
      </c>
      <c r="CC77">
        <v>2.03232E-2</v>
      </c>
      <c r="CD77">
        <v>2.00877E-2</v>
      </c>
      <c r="CE77">
        <v>1.9859499999999999E-2</v>
      </c>
      <c r="CF77">
        <v>1.9638300000000001E-2</v>
      </c>
      <c r="CG77">
        <v>1.9423699999999999E-2</v>
      </c>
      <c r="CH77">
        <v>1.9215599999999999E-2</v>
      </c>
      <c r="CI77">
        <v>1.9013599999999999E-2</v>
      </c>
      <c r="CJ77">
        <v>1.8817400000000001E-2</v>
      </c>
      <c r="CK77">
        <v>1.8626899999999998E-2</v>
      </c>
      <c r="CM77">
        <v>46</v>
      </c>
      <c r="CN77">
        <v>47</v>
      </c>
    </row>
    <row r="78" spans="2:92" x14ac:dyDescent="0.25">
      <c r="B78" s="6">
        <f t="shared" si="1"/>
        <v>46</v>
      </c>
      <c r="C78" s="21">
        <f t="shared" si="12"/>
        <v>0</v>
      </c>
      <c r="D78" s="65">
        <f t="shared" si="14"/>
        <v>0</v>
      </c>
      <c r="E78" s="65">
        <f t="shared" si="6"/>
        <v>0</v>
      </c>
      <c r="F78" s="65">
        <f t="shared" si="7"/>
        <v>9.6</v>
      </c>
      <c r="G78" s="65">
        <f t="shared" si="15"/>
        <v>0</v>
      </c>
      <c r="H78" s="65">
        <f t="shared" si="13"/>
        <v>0</v>
      </c>
      <c r="I78" s="65">
        <f t="shared" si="16"/>
        <v>0</v>
      </c>
      <c r="J78" s="65">
        <f t="shared" si="17"/>
        <v>0</v>
      </c>
      <c r="K78" s="65">
        <f t="shared" si="18"/>
        <v>0</v>
      </c>
      <c r="L78" s="33">
        <f t="shared" si="19"/>
        <v>47330</v>
      </c>
      <c r="Q78" s="42">
        <f t="shared" si="9"/>
        <v>10.25</v>
      </c>
      <c r="R78" s="41">
        <v>1.0085417000000001</v>
      </c>
      <c r="S78" s="41">
        <v>0.50641530000000001</v>
      </c>
      <c r="T78" s="41">
        <v>0.33904390000000001</v>
      </c>
      <c r="U78" s="41">
        <v>0.25536120000000001</v>
      </c>
      <c r="V78" s="41">
        <v>0.20515410000000001</v>
      </c>
      <c r="W78">
        <v>0.17168459999999999</v>
      </c>
      <c r="X78">
        <v>0.14777960000000001</v>
      </c>
      <c r="Y78">
        <v>0.12985240000000001</v>
      </c>
      <c r="Z78">
        <v>0.11591029999999999</v>
      </c>
      <c r="AA78">
        <v>0.1047578</v>
      </c>
      <c r="AB78">
        <v>9.5634200000000003E-2</v>
      </c>
      <c r="AC78">
        <v>8.8032200000000005E-2</v>
      </c>
      <c r="AD78">
        <v>8.1600699999999998E-2</v>
      </c>
      <c r="AE78">
        <v>7.6088799999999998E-2</v>
      </c>
      <c r="AF78">
        <v>7.1312600000000004E-2</v>
      </c>
      <c r="AG78">
        <v>6.7134200000000005E-2</v>
      </c>
      <c r="AH78">
        <v>6.3448099999999993E-2</v>
      </c>
      <c r="AI78">
        <v>6.0172299999999998E-2</v>
      </c>
      <c r="AJ78">
        <v>5.7241899999999998E-2</v>
      </c>
      <c r="AK78">
        <v>5.4605099999999997E-2</v>
      </c>
      <c r="AL78">
        <v>5.2220000000000003E-2</v>
      </c>
      <c r="AM78">
        <v>5.0052300000000001E-2</v>
      </c>
      <c r="AN78">
        <v>4.8073699999999997E-2</v>
      </c>
      <c r="AO78">
        <v>4.62604E-2</v>
      </c>
      <c r="AP78">
        <v>4.4592699999999999E-2</v>
      </c>
      <c r="AQ78">
        <v>4.30537E-2</v>
      </c>
      <c r="AR78">
        <v>4.1629100000000002E-2</v>
      </c>
      <c r="AS78">
        <v>4.0306799999999997E-2</v>
      </c>
      <c r="AT78">
        <v>3.9076E-2</v>
      </c>
      <c r="AU78">
        <v>3.7927799999999998E-2</v>
      </c>
      <c r="AV78">
        <v>3.6853900000000002E-2</v>
      </c>
      <c r="AW78">
        <v>3.58476E-2</v>
      </c>
      <c r="AX78">
        <v>3.4902599999999999E-2</v>
      </c>
      <c r="AY78">
        <v>3.4013599999999998E-2</v>
      </c>
      <c r="AZ78">
        <v>3.3175700000000002E-2</v>
      </c>
      <c r="BA78">
        <v>3.2384700000000002E-2</v>
      </c>
      <c r="BB78">
        <v>3.16368E-2</v>
      </c>
      <c r="BC78">
        <v>3.0928500000000001E-2</v>
      </c>
      <c r="BD78">
        <v>3.02569E-2</v>
      </c>
      <c r="BE78">
        <v>2.9619199999999998E-2</v>
      </c>
      <c r="BF78">
        <v>2.9012799999999998E-2</v>
      </c>
      <c r="BG78">
        <v>2.8435599999999998E-2</v>
      </c>
      <c r="BH78">
        <v>2.78856E-2</v>
      </c>
      <c r="BI78">
        <v>2.7360800000000001E-2</v>
      </c>
      <c r="BJ78">
        <v>2.6859600000000001E-2</v>
      </c>
      <c r="BK78">
        <v>2.6380500000000001E-2</v>
      </c>
      <c r="BL78">
        <v>2.5922000000000001E-2</v>
      </c>
      <c r="BM78">
        <v>2.54828E-2</v>
      </c>
      <c r="BN78">
        <v>2.5061799999999999E-2</v>
      </c>
      <c r="BO78">
        <v>2.46579E-2</v>
      </c>
      <c r="BP78">
        <v>2.4270099999999999E-2</v>
      </c>
      <c r="BQ78">
        <v>2.3897399999999999E-2</v>
      </c>
      <c r="BR78">
        <v>2.3539000000000001E-2</v>
      </c>
      <c r="BS78">
        <v>2.3194099999999999E-2</v>
      </c>
      <c r="BT78">
        <v>2.2862E-2</v>
      </c>
      <c r="BU78">
        <v>2.25419E-2</v>
      </c>
      <c r="BV78">
        <v>2.2233300000000001E-2</v>
      </c>
      <c r="BW78">
        <v>2.19355E-2</v>
      </c>
      <c r="BX78">
        <v>2.1648000000000001E-2</v>
      </c>
      <c r="BY78">
        <v>2.1370299999999998E-2</v>
      </c>
      <c r="BZ78">
        <v>2.11018E-2</v>
      </c>
      <c r="CA78">
        <v>2.0842300000000001E-2</v>
      </c>
      <c r="CB78">
        <v>2.0591100000000001E-2</v>
      </c>
      <c r="CC78">
        <v>2.0348000000000002E-2</v>
      </c>
      <c r="CD78">
        <v>2.0112600000000001E-2</v>
      </c>
      <c r="CE78">
        <v>1.9884499999999999E-2</v>
      </c>
      <c r="CF78">
        <v>1.9663300000000002E-2</v>
      </c>
      <c r="CG78">
        <v>1.9448799999999999E-2</v>
      </c>
      <c r="CH78">
        <v>1.9240799999999999E-2</v>
      </c>
      <c r="CI78">
        <v>1.9038800000000002E-2</v>
      </c>
      <c r="CJ78">
        <v>1.88427E-2</v>
      </c>
      <c r="CK78">
        <v>1.8652200000000001E-2</v>
      </c>
      <c r="CM78">
        <v>47</v>
      </c>
      <c r="CN78">
        <v>48</v>
      </c>
    </row>
    <row r="79" spans="2:92" x14ac:dyDescent="0.25">
      <c r="B79" s="6">
        <f t="shared" si="1"/>
        <v>47</v>
      </c>
      <c r="C79" s="21">
        <f t="shared" si="12"/>
        <v>0</v>
      </c>
      <c r="D79" s="65">
        <f t="shared" si="14"/>
        <v>0</v>
      </c>
      <c r="E79" s="65">
        <f t="shared" si="6"/>
        <v>0</v>
      </c>
      <c r="F79" s="65">
        <f t="shared" si="7"/>
        <v>9.6</v>
      </c>
      <c r="G79" s="65">
        <f t="shared" si="15"/>
        <v>0</v>
      </c>
      <c r="H79" s="65">
        <f t="shared" si="13"/>
        <v>0</v>
      </c>
      <c r="I79" s="65">
        <f t="shared" si="16"/>
        <v>0</v>
      </c>
      <c r="J79" s="65">
        <f t="shared" si="17"/>
        <v>0</v>
      </c>
      <c r="K79" s="65">
        <f t="shared" si="18"/>
        <v>0</v>
      </c>
      <c r="L79" s="33">
        <f t="shared" si="19"/>
        <v>47361</v>
      </c>
      <c r="Q79" s="42">
        <f t="shared" si="9"/>
        <v>10.3</v>
      </c>
      <c r="R79" s="41">
        <v>1.0085833</v>
      </c>
      <c r="S79" s="41">
        <v>0.50644670000000003</v>
      </c>
      <c r="T79" s="41">
        <v>0.33907189999999998</v>
      </c>
      <c r="U79" s="41">
        <v>0.25538749999999999</v>
      </c>
      <c r="V79" s="41">
        <v>0.20517930000000001</v>
      </c>
      <c r="W79">
        <v>0.17170930000000001</v>
      </c>
      <c r="X79">
        <v>0.14780380000000001</v>
      </c>
      <c r="Y79">
        <v>0.1298763</v>
      </c>
      <c r="Z79">
        <v>0.115934</v>
      </c>
      <c r="AA79">
        <v>0.10478129999999999</v>
      </c>
      <c r="AB79">
        <v>9.5657599999999995E-2</v>
      </c>
      <c r="AC79">
        <v>8.8055499999999995E-2</v>
      </c>
      <c r="AD79">
        <v>8.1623899999999999E-2</v>
      </c>
      <c r="AE79">
        <v>7.6111899999999996E-2</v>
      </c>
      <c r="AF79">
        <v>7.1335700000000002E-2</v>
      </c>
      <c r="AG79">
        <v>6.7157300000000003E-2</v>
      </c>
      <c r="AH79">
        <v>6.3471200000000005E-2</v>
      </c>
      <c r="AI79">
        <v>6.01953E-2</v>
      </c>
      <c r="AJ79">
        <v>5.7264900000000001E-2</v>
      </c>
      <c r="AK79">
        <v>5.4628200000000002E-2</v>
      </c>
      <c r="AL79">
        <v>5.2243100000000001E-2</v>
      </c>
      <c r="AM79">
        <v>5.0075399999999999E-2</v>
      </c>
      <c r="AN79">
        <v>4.8096800000000002E-2</v>
      </c>
      <c r="AO79">
        <v>4.6283499999999998E-2</v>
      </c>
      <c r="AP79">
        <v>4.4615799999999997E-2</v>
      </c>
      <c r="AQ79">
        <v>4.3076799999999998E-2</v>
      </c>
      <c r="AR79">
        <v>4.1652300000000003E-2</v>
      </c>
      <c r="AS79">
        <v>4.0329999999999998E-2</v>
      </c>
      <c r="AT79">
        <v>3.9099299999999997E-2</v>
      </c>
      <c r="AU79">
        <v>3.7950999999999999E-2</v>
      </c>
      <c r="AV79">
        <v>3.6877300000000002E-2</v>
      </c>
      <c r="AW79">
        <v>3.5871E-2</v>
      </c>
      <c r="AX79">
        <v>3.4925999999999999E-2</v>
      </c>
      <c r="AY79">
        <v>3.4036999999999998E-2</v>
      </c>
      <c r="AZ79">
        <v>3.3199199999999998E-2</v>
      </c>
      <c r="BA79">
        <v>3.2408199999999998E-2</v>
      </c>
      <c r="BB79">
        <v>3.1660300000000002E-2</v>
      </c>
      <c r="BC79">
        <v>3.09521E-2</v>
      </c>
      <c r="BD79">
        <v>3.0280600000000001E-2</v>
      </c>
      <c r="BE79">
        <v>2.96429E-2</v>
      </c>
      <c r="BF79">
        <v>2.9036599999999999E-2</v>
      </c>
      <c r="BG79">
        <v>2.8459399999999999E-2</v>
      </c>
      <c r="BH79">
        <v>2.7909400000000001E-2</v>
      </c>
      <c r="BI79">
        <v>2.7384700000000001E-2</v>
      </c>
      <c r="BJ79">
        <v>2.6883500000000001E-2</v>
      </c>
      <c r="BK79">
        <v>2.6404400000000001E-2</v>
      </c>
      <c r="BL79">
        <v>2.5946E-2</v>
      </c>
      <c r="BM79">
        <v>2.5506899999999999E-2</v>
      </c>
      <c r="BN79">
        <v>2.5086000000000001E-2</v>
      </c>
      <c r="BO79">
        <v>2.4682099999999998E-2</v>
      </c>
      <c r="BP79">
        <v>2.4294300000000001E-2</v>
      </c>
      <c r="BQ79">
        <v>2.3921700000000001E-2</v>
      </c>
      <c r="BR79">
        <v>2.3563400000000002E-2</v>
      </c>
      <c r="BS79">
        <v>2.32185E-2</v>
      </c>
      <c r="BT79">
        <v>2.2886400000000001E-2</v>
      </c>
      <c r="BU79">
        <v>2.25664E-2</v>
      </c>
      <c r="BV79">
        <v>2.2257800000000001E-2</v>
      </c>
      <c r="BW79">
        <v>2.19601E-2</v>
      </c>
      <c r="BX79">
        <v>2.16726E-2</v>
      </c>
      <c r="BY79">
        <v>2.1395000000000001E-2</v>
      </c>
      <c r="BZ79">
        <v>2.1126599999999999E-2</v>
      </c>
      <c r="CA79">
        <v>2.08671E-2</v>
      </c>
      <c r="CB79">
        <v>2.0615999999999999E-2</v>
      </c>
      <c r="CC79">
        <v>2.0372899999999999E-2</v>
      </c>
      <c r="CD79">
        <v>2.0137499999999999E-2</v>
      </c>
      <c r="CE79">
        <v>1.99095E-2</v>
      </c>
      <c r="CF79">
        <v>1.9688400000000002E-2</v>
      </c>
      <c r="CG79">
        <v>1.9474000000000002E-2</v>
      </c>
      <c r="CH79">
        <v>1.9265899999999999E-2</v>
      </c>
      <c r="CI79">
        <v>1.9064000000000001E-2</v>
      </c>
      <c r="CJ79">
        <v>1.88679E-2</v>
      </c>
      <c r="CK79">
        <v>1.86775E-2</v>
      </c>
      <c r="CM79">
        <v>48</v>
      </c>
      <c r="CN79">
        <v>49</v>
      </c>
    </row>
    <row r="80" spans="2:92" x14ac:dyDescent="0.25">
      <c r="B80" s="6">
        <f t="shared" si="1"/>
        <v>48</v>
      </c>
      <c r="C80" s="21">
        <f t="shared" si="12"/>
        <v>0</v>
      </c>
      <c r="D80" s="65">
        <f t="shared" si="14"/>
        <v>0</v>
      </c>
      <c r="E80" s="65">
        <f t="shared" si="6"/>
        <v>0</v>
      </c>
      <c r="F80" s="65">
        <f t="shared" si="7"/>
        <v>9.6</v>
      </c>
      <c r="G80" s="65">
        <f t="shared" si="15"/>
        <v>0</v>
      </c>
      <c r="H80" s="65">
        <f t="shared" si="13"/>
        <v>0</v>
      </c>
      <c r="I80" s="65">
        <f t="shared" si="16"/>
        <v>0</v>
      </c>
      <c r="J80" s="65">
        <f t="shared" si="17"/>
        <v>0</v>
      </c>
      <c r="K80" s="65">
        <f t="shared" si="18"/>
        <v>0</v>
      </c>
      <c r="L80" s="33">
        <f t="shared" si="19"/>
        <v>47391</v>
      </c>
      <c r="P80" s="1"/>
      <c r="Q80" s="42">
        <f t="shared" si="9"/>
        <v>10.35</v>
      </c>
      <c r="R80" s="41">
        <v>1.0086250000000001</v>
      </c>
      <c r="S80" s="41">
        <v>0.50647799999999998</v>
      </c>
      <c r="T80" s="41">
        <v>0.33909980000000001</v>
      </c>
      <c r="U80" s="41">
        <v>0.25541380000000002</v>
      </c>
      <c r="V80" s="41">
        <v>0.20520459999999999</v>
      </c>
      <c r="W80">
        <v>0.17173389999999999</v>
      </c>
      <c r="X80">
        <v>0.14782799999999999</v>
      </c>
      <c r="Y80">
        <v>0.12990019999999999</v>
      </c>
      <c r="Z80">
        <v>0.11595759999999999</v>
      </c>
      <c r="AA80">
        <v>0.10480490000000001</v>
      </c>
      <c r="AB80">
        <v>9.5681000000000002E-2</v>
      </c>
      <c r="AC80">
        <v>8.8078799999999999E-2</v>
      </c>
      <c r="AD80">
        <v>8.16471E-2</v>
      </c>
      <c r="AE80">
        <v>7.6135099999999997E-2</v>
      </c>
      <c r="AF80">
        <v>7.13588E-2</v>
      </c>
      <c r="AG80">
        <v>6.7180400000000001E-2</v>
      </c>
      <c r="AH80">
        <v>6.3494200000000001E-2</v>
      </c>
      <c r="AI80">
        <v>6.0218399999999998E-2</v>
      </c>
      <c r="AJ80">
        <v>5.7287999999999999E-2</v>
      </c>
      <c r="AK80">
        <v>5.4651199999999997E-2</v>
      </c>
      <c r="AL80">
        <v>5.2266199999999999E-2</v>
      </c>
      <c r="AM80">
        <v>5.0098499999999997E-2</v>
      </c>
      <c r="AN80">
        <v>4.81199E-2</v>
      </c>
      <c r="AO80">
        <v>4.6306600000000003E-2</v>
      </c>
      <c r="AP80">
        <v>4.4638999999999998E-2</v>
      </c>
      <c r="AQ80">
        <v>4.3099999999999999E-2</v>
      </c>
      <c r="AR80">
        <v>4.1675499999999997E-2</v>
      </c>
      <c r="AS80">
        <v>4.0353300000000002E-2</v>
      </c>
      <c r="AT80">
        <v>3.91226E-2</v>
      </c>
      <c r="AU80">
        <v>3.7974399999999998E-2</v>
      </c>
      <c r="AV80">
        <v>3.6900599999999999E-2</v>
      </c>
      <c r="AW80">
        <v>3.5894299999999997E-2</v>
      </c>
      <c r="AX80">
        <v>3.4949399999999999E-2</v>
      </c>
      <c r="AY80">
        <v>3.40605E-2</v>
      </c>
      <c r="AZ80">
        <v>3.3222700000000001E-2</v>
      </c>
      <c r="BA80">
        <v>3.2431799999999997E-2</v>
      </c>
      <c r="BB80">
        <v>3.1683900000000001E-2</v>
      </c>
      <c r="BC80">
        <v>3.0975800000000001E-2</v>
      </c>
      <c r="BD80">
        <v>3.03042E-2</v>
      </c>
      <c r="BE80">
        <v>2.9666600000000001E-2</v>
      </c>
      <c r="BF80">
        <v>2.9060300000000001E-2</v>
      </c>
      <c r="BG80">
        <v>2.84832E-2</v>
      </c>
      <c r="BH80">
        <v>2.7933300000000001E-2</v>
      </c>
      <c r="BI80">
        <v>2.7408600000000002E-2</v>
      </c>
      <c r="BJ80">
        <v>2.6907500000000001E-2</v>
      </c>
      <c r="BK80">
        <v>2.6428500000000001E-2</v>
      </c>
      <c r="BL80">
        <v>2.597E-2</v>
      </c>
      <c r="BM80">
        <v>2.5531000000000002E-2</v>
      </c>
      <c r="BN80">
        <v>2.51101E-2</v>
      </c>
      <c r="BO80">
        <v>2.47063E-2</v>
      </c>
      <c r="BP80">
        <v>2.4318599999999999E-2</v>
      </c>
      <c r="BQ80">
        <v>2.3945999999999999E-2</v>
      </c>
      <c r="BR80">
        <v>2.35877E-2</v>
      </c>
      <c r="BS80">
        <v>2.32429E-2</v>
      </c>
      <c r="BT80">
        <v>2.2910900000000001E-2</v>
      </c>
      <c r="BU80">
        <v>2.2590900000000001E-2</v>
      </c>
      <c r="BV80">
        <v>2.2282400000000001E-2</v>
      </c>
      <c r="BW80">
        <v>2.1984699999999999E-2</v>
      </c>
      <c r="BX80">
        <v>2.1697299999999999E-2</v>
      </c>
      <c r="BY80">
        <v>2.14197E-2</v>
      </c>
      <c r="BZ80">
        <v>2.1151400000000001E-2</v>
      </c>
      <c r="CA80">
        <v>2.0891900000000001E-2</v>
      </c>
      <c r="CB80">
        <v>2.06409E-2</v>
      </c>
      <c r="CC80">
        <v>2.03979E-2</v>
      </c>
      <c r="CD80">
        <v>2.01625E-2</v>
      </c>
      <c r="CE80">
        <v>1.9934500000000001E-2</v>
      </c>
      <c r="CF80">
        <v>1.9713399999999999E-2</v>
      </c>
      <c r="CG80">
        <v>1.9499099999999998E-2</v>
      </c>
      <c r="CH80">
        <v>1.9291099999999999E-2</v>
      </c>
      <c r="CI80">
        <v>1.9089200000000001E-2</v>
      </c>
      <c r="CJ80">
        <v>1.8893199999999999E-2</v>
      </c>
      <c r="CK80">
        <v>1.8702799999999999E-2</v>
      </c>
      <c r="CM80">
        <v>49</v>
      </c>
      <c r="CN80">
        <v>50</v>
      </c>
    </row>
    <row r="81" spans="2:92" x14ac:dyDescent="0.25">
      <c r="B81" s="6">
        <f t="shared" si="1"/>
        <v>49</v>
      </c>
      <c r="C81" s="21">
        <f t="shared" si="12"/>
        <v>0</v>
      </c>
      <c r="D81" s="65">
        <f t="shared" si="14"/>
        <v>0</v>
      </c>
      <c r="E81" s="65">
        <f t="shared" si="6"/>
        <v>0</v>
      </c>
      <c r="F81" s="65">
        <f t="shared" si="7"/>
        <v>9.6</v>
      </c>
      <c r="G81" s="65">
        <f t="shared" si="15"/>
        <v>0</v>
      </c>
      <c r="H81" s="65">
        <f t="shared" si="13"/>
        <v>0</v>
      </c>
      <c r="I81" s="65">
        <f t="shared" si="16"/>
        <v>0</v>
      </c>
      <c r="J81" s="65">
        <f t="shared" si="17"/>
        <v>0</v>
      </c>
      <c r="K81" s="65">
        <f t="shared" si="18"/>
        <v>0</v>
      </c>
      <c r="L81" s="33">
        <f t="shared" si="19"/>
        <v>47422</v>
      </c>
      <c r="Q81" s="42">
        <f t="shared" si="9"/>
        <v>10.4</v>
      </c>
      <c r="R81" s="41">
        <v>1.0086667</v>
      </c>
      <c r="S81" s="41">
        <v>0.50650930000000005</v>
      </c>
      <c r="T81" s="41">
        <v>0.33912769999999998</v>
      </c>
      <c r="U81" s="41">
        <v>0.25544</v>
      </c>
      <c r="V81" s="41">
        <v>0.20522989999999999</v>
      </c>
      <c r="W81">
        <v>0.17175860000000001</v>
      </c>
      <c r="X81">
        <v>0.14785229999999999</v>
      </c>
      <c r="Y81">
        <v>0.12992409999999999</v>
      </c>
      <c r="Z81">
        <v>0.1159813</v>
      </c>
      <c r="AA81">
        <v>0.1048284</v>
      </c>
      <c r="AB81">
        <v>9.5704300000000006E-2</v>
      </c>
      <c r="AC81">
        <v>8.8102E-2</v>
      </c>
      <c r="AD81">
        <v>8.1670300000000001E-2</v>
      </c>
      <c r="AE81">
        <v>7.6158199999999995E-2</v>
      </c>
      <c r="AF81">
        <v>7.1381899999999998E-2</v>
      </c>
      <c r="AG81">
        <v>6.7203499999999999E-2</v>
      </c>
      <c r="AH81">
        <v>6.3517299999999999E-2</v>
      </c>
      <c r="AI81">
        <v>6.0241400000000001E-2</v>
      </c>
      <c r="AJ81">
        <v>5.7311000000000001E-2</v>
      </c>
      <c r="AK81">
        <v>5.4674300000000002E-2</v>
      </c>
      <c r="AL81">
        <v>5.2289200000000001E-2</v>
      </c>
      <c r="AM81">
        <v>5.0121600000000002E-2</v>
      </c>
      <c r="AN81">
        <v>4.8142999999999998E-2</v>
      </c>
      <c r="AO81">
        <v>4.6329799999999997E-2</v>
      </c>
      <c r="AP81">
        <v>4.4662100000000003E-2</v>
      </c>
      <c r="AQ81">
        <v>4.31232E-2</v>
      </c>
      <c r="AR81">
        <v>4.1698800000000001E-2</v>
      </c>
      <c r="AS81">
        <v>4.0376500000000003E-2</v>
      </c>
      <c r="AT81">
        <v>3.9145899999999997E-2</v>
      </c>
      <c r="AU81">
        <v>3.7997700000000002E-2</v>
      </c>
      <c r="AV81">
        <v>3.6923999999999998E-2</v>
      </c>
      <c r="AW81">
        <v>3.5917699999999997E-2</v>
      </c>
      <c r="AX81">
        <v>3.4972900000000001E-2</v>
      </c>
      <c r="AY81">
        <v>3.4084000000000003E-2</v>
      </c>
      <c r="AZ81">
        <v>3.3246199999999997E-2</v>
      </c>
      <c r="BA81">
        <v>3.2455299999999999E-2</v>
      </c>
      <c r="BB81">
        <v>3.17075E-2</v>
      </c>
      <c r="BC81">
        <v>3.09994E-2</v>
      </c>
      <c r="BD81">
        <v>3.0327900000000001E-2</v>
      </c>
      <c r="BE81">
        <v>2.9690299999999999E-2</v>
      </c>
      <c r="BF81">
        <v>2.9084100000000002E-2</v>
      </c>
      <c r="BG81">
        <v>2.85071E-2</v>
      </c>
      <c r="BH81">
        <v>2.7957200000000001E-2</v>
      </c>
      <c r="BI81">
        <v>2.7432499999999999E-2</v>
      </c>
      <c r="BJ81">
        <v>2.6931500000000001E-2</v>
      </c>
      <c r="BK81">
        <v>2.64525E-2</v>
      </c>
      <c r="BL81">
        <v>2.5994099999999999E-2</v>
      </c>
      <c r="BM81">
        <v>2.5555100000000001E-2</v>
      </c>
      <c r="BN81">
        <v>2.5134299999999998E-2</v>
      </c>
      <c r="BO81">
        <v>2.4730499999999999E-2</v>
      </c>
      <c r="BP81">
        <v>2.4342800000000001E-2</v>
      </c>
      <c r="BQ81">
        <v>2.39703E-2</v>
      </c>
      <c r="BR81">
        <v>2.36121E-2</v>
      </c>
      <c r="BS81">
        <v>2.3267300000000001E-2</v>
      </c>
      <c r="BT81">
        <v>2.2935299999999999E-2</v>
      </c>
      <c r="BU81">
        <v>2.2615400000000001E-2</v>
      </c>
      <c r="BV81">
        <v>2.2306900000000001E-2</v>
      </c>
      <c r="BW81">
        <v>2.2009299999999999E-2</v>
      </c>
      <c r="BX81">
        <v>2.1722000000000002E-2</v>
      </c>
      <c r="BY81">
        <v>2.1444399999999999E-2</v>
      </c>
      <c r="BZ81">
        <v>2.11761E-2</v>
      </c>
      <c r="CA81">
        <v>2.09167E-2</v>
      </c>
      <c r="CB81">
        <v>2.0665699999999999E-2</v>
      </c>
      <c r="CC81">
        <v>2.0422800000000001E-2</v>
      </c>
      <c r="CD81">
        <v>2.0187500000000001E-2</v>
      </c>
      <c r="CE81">
        <v>1.9959500000000002E-2</v>
      </c>
      <c r="CF81">
        <v>1.9738499999999999E-2</v>
      </c>
      <c r="CG81">
        <v>1.9524199999999999E-2</v>
      </c>
      <c r="CH81">
        <v>1.9316300000000002E-2</v>
      </c>
      <c r="CI81">
        <v>1.91145E-2</v>
      </c>
      <c r="CJ81">
        <v>1.8918500000000001E-2</v>
      </c>
      <c r="CK81">
        <v>1.87282E-2</v>
      </c>
      <c r="CM81">
        <v>50</v>
      </c>
      <c r="CN81">
        <v>51</v>
      </c>
    </row>
    <row r="82" spans="2:92" x14ac:dyDescent="0.25">
      <c r="B82" s="6">
        <f t="shared" si="1"/>
        <v>50</v>
      </c>
      <c r="C82" s="21">
        <f t="shared" si="12"/>
        <v>0</v>
      </c>
      <c r="D82" s="65">
        <f t="shared" si="14"/>
        <v>0</v>
      </c>
      <c r="E82" s="65">
        <f t="shared" si="6"/>
        <v>0</v>
      </c>
      <c r="F82" s="65">
        <f t="shared" si="7"/>
        <v>9.6</v>
      </c>
      <c r="G82" s="65">
        <f t="shared" si="15"/>
        <v>0</v>
      </c>
      <c r="H82" s="65">
        <f t="shared" si="13"/>
        <v>0</v>
      </c>
      <c r="I82" s="65">
        <f t="shared" si="16"/>
        <v>0</v>
      </c>
      <c r="J82" s="65">
        <f t="shared" si="17"/>
        <v>0</v>
      </c>
      <c r="K82" s="65">
        <f t="shared" si="18"/>
        <v>0</v>
      </c>
      <c r="L82" s="33">
        <f t="shared" si="19"/>
        <v>47452</v>
      </c>
      <c r="Q82" s="42">
        <f t="shared" si="9"/>
        <v>10.45</v>
      </c>
      <c r="R82" s="41">
        <v>1.0087082999999999</v>
      </c>
      <c r="S82" s="41">
        <v>0.50654069999999995</v>
      </c>
      <c r="T82" s="41">
        <v>0.3391557</v>
      </c>
      <c r="U82" s="41">
        <v>0.25546629999999998</v>
      </c>
      <c r="V82" s="41">
        <v>0.2052552</v>
      </c>
      <c r="W82">
        <v>0.1717832</v>
      </c>
      <c r="X82">
        <v>0.14787649999999999</v>
      </c>
      <c r="Y82">
        <v>0.12994800000000001</v>
      </c>
      <c r="Z82">
        <v>0.116005</v>
      </c>
      <c r="AA82">
        <v>0.1048519</v>
      </c>
      <c r="AB82">
        <v>9.5727699999999999E-2</v>
      </c>
      <c r="AC82">
        <v>8.8125300000000004E-2</v>
      </c>
      <c r="AD82">
        <v>8.1693500000000002E-2</v>
      </c>
      <c r="AE82">
        <v>7.6181399999999996E-2</v>
      </c>
      <c r="AF82">
        <v>7.1404999999999996E-2</v>
      </c>
      <c r="AG82">
        <v>6.7226599999999997E-2</v>
      </c>
      <c r="AH82">
        <v>6.3540399999999997E-2</v>
      </c>
      <c r="AI82">
        <v>6.0264499999999999E-2</v>
      </c>
      <c r="AJ82">
        <v>5.7334099999999999E-2</v>
      </c>
      <c r="AK82">
        <v>5.4697299999999997E-2</v>
      </c>
      <c r="AL82">
        <v>5.2312299999999999E-2</v>
      </c>
      <c r="AM82">
        <v>5.01447E-2</v>
      </c>
      <c r="AN82">
        <v>4.8166100000000003E-2</v>
      </c>
      <c r="AO82">
        <v>4.6352900000000002E-2</v>
      </c>
      <c r="AP82">
        <v>4.4685299999999997E-2</v>
      </c>
      <c r="AQ82">
        <v>4.3146400000000001E-2</v>
      </c>
      <c r="AR82">
        <v>4.1722000000000002E-2</v>
      </c>
      <c r="AS82">
        <v>4.0399699999999997E-2</v>
      </c>
      <c r="AT82">
        <v>3.9169099999999998E-2</v>
      </c>
      <c r="AU82">
        <v>3.8020999999999999E-2</v>
      </c>
      <c r="AV82">
        <v>3.6947300000000002E-2</v>
      </c>
      <c r="AW82">
        <v>3.5941099999999997E-2</v>
      </c>
      <c r="AX82">
        <v>3.4996300000000001E-2</v>
      </c>
      <c r="AY82">
        <v>3.4107400000000003E-2</v>
      </c>
      <c r="AZ82">
        <v>3.3269699999999999E-2</v>
      </c>
      <c r="BA82">
        <v>3.2478899999999998E-2</v>
      </c>
      <c r="BB82">
        <v>3.1731099999999998E-2</v>
      </c>
      <c r="BC82">
        <v>3.1022999999999998E-2</v>
      </c>
      <c r="BD82">
        <v>3.0351599999999999E-2</v>
      </c>
      <c r="BE82">
        <v>2.9714000000000001E-2</v>
      </c>
      <c r="BF82">
        <v>2.9107899999999999E-2</v>
      </c>
      <c r="BG82">
        <v>2.8530900000000001E-2</v>
      </c>
      <c r="BH82">
        <v>2.7980999999999999E-2</v>
      </c>
      <c r="BI82">
        <v>2.7456399999999999E-2</v>
      </c>
      <c r="BJ82">
        <v>2.6955400000000001E-2</v>
      </c>
      <c r="BK82">
        <v>2.64765E-2</v>
      </c>
      <c r="BL82">
        <v>2.6018199999999998E-2</v>
      </c>
      <c r="BM82">
        <v>2.55792E-2</v>
      </c>
      <c r="BN82">
        <v>2.51585E-2</v>
      </c>
      <c r="BO82">
        <v>2.47548E-2</v>
      </c>
      <c r="BP82">
        <v>2.4367099999999999E-2</v>
      </c>
      <c r="BQ82">
        <v>2.3994600000000001E-2</v>
      </c>
      <c r="BR82">
        <v>2.3636399999999998E-2</v>
      </c>
      <c r="BS82">
        <v>2.3291699999999999E-2</v>
      </c>
      <c r="BT82">
        <v>2.2959799999999999E-2</v>
      </c>
      <c r="BU82">
        <v>2.2639900000000001E-2</v>
      </c>
      <c r="BV82">
        <v>2.2331500000000001E-2</v>
      </c>
      <c r="BW82">
        <v>2.2033899999999999E-2</v>
      </c>
      <c r="BX82">
        <v>2.1746600000000001E-2</v>
      </c>
      <c r="BY82">
        <v>2.1469100000000001E-2</v>
      </c>
      <c r="BZ82">
        <v>2.1200900000000002E-2</v>
      </c>
      <c r="CA82">
        <v>2.0941600000000001E-2</v>
      </c>
      <c r="CB82">
        <v>2.06906E-2</v>
      </c>
      <c r="CC82">
        <v>2.0447799999999999E-2</v>
      </c>
      <c r="CD82">
        <v>2.0212500000000001E-2</v>
      </c>
      <c r="CE82">
        <v>1.9984600000000002E-2</v>
      </c>
      <c r="CF82">
        <v>1.9763699999999999E-2</v>
      </c>
      <c r="CG82">
        <v>1.9549400000000001E-2</v>
      </c>
      <c r="CH82">
        <v>1.9341500000000001E-2</v>
      </c>
      <c r="CI82">
        <v>1.9139799999999998E-2</v>
      </c>
      <c r="CJ82">
        <v>1.89439E-2</v>
      </c>
      <c r="CK82">
        <v>1.8753599999999999E-2</v>
      </c>
      <c r="CM82">
        <v>51</v>
      </c>
      <c r="CN82">
        <v>52</v>
      </c>
    </row>
    <row r="83" spans="2:92" x14ac:dyDescent="0.25">
      <c r="B83" s="6">
        <f t="shared" si="1"/>
        <v>51</v>
      </c>
      <c r="C83" s="21">
        <f t="shared" si="12"/>
        <v>0</v>
      </c>
      <c r="D83" s="65">
        <f t="shared" si="14"/>
        <v>0</v>
      </c>
      <c r="E83" s="65">
        <f t="shared" si="6"/>
        <v>0</v>
      </c>
      <c r="F83" s="65">
        <f t="shared" si="7"/>
        <v>9.6</v>
      </c>
      <c r="G83" s="65">
        <f t="shared" si="15"/>
        <v>0</v>
      </c>
      <c r="H83" s="65">
        <f t="shared" si="13"/>
        <v>0</v>
      </c>
      <c r="I83" s="65">
        <f t="shared" si="16"/>
        <v>0</v>
      </c>
      <c r="J83" s="65">
        <f t="shared" si="17"/>
        <v>0</v>
      </c>
      <c r="K83" s="65">
        <f t="shared" si="18"/>
        <v>0</v>
      </c>
      <c r="L83" s="33">
        <f t="shared" si="19"/>
        <v>47483</v>
      </c>
      <c r="Q83" s="42">
        <f t="shared" si="9"/>
        <v>10.5</v>
      </c>
      <c r="R83" s="41">
        <v>1.00875</v>
      </c>
      <c r="S83" s="41">
        <v>0.50657200000000002</v>
      </c>
      <c r="T83" s="41">
        <v>0.33918359999999997</v>
      </c>
      <c r="U83" s="41">
        <v>0.25549260000000001</v>
      </c>
      <c r="V83" s="41">
        <v>0.2052805</v>
      </c>
      <c r="W83">
        <v>0.17180790000000001</v>
      </c>
      <c r="X83">
        <v>0.1479007</v>
      </c>
      <c r="Y83">
        <v>0.1299719</v>
      </c>
      <c r="Z83">
        <v>0.1160287</v>
      </c>
      <c r="AA83">
        <v>0.10487539999999999</v>
      </c>
      <c r="AB83">
        <v>9.5751100000000006E-2</v>
      </c>
      <c r="AC83">
        <v>8.8148599999999994E-2</v>
      </c>
      <c r="AD83">
        <v>8.1716700000000003E-2</v>
      </c>
      <c r="AE83">
        <v>7.6204499999999994E-2</v>
      </c>
      <c r="AF83">
        <v>7.1428199999999997E-2</v>
      </c>
      <c r="AG83">
        <v>6.7249600000000007E-2</v>
      </c>
      <c r="AH83">
        <v>6.3563499999999995E-2</v>
      </c>
      <c r="AI83">
        <v>6.0287599999999997E-2</v>
      </c>
      <c r="AJ83">
        <v>5.7357100000000001E-2</v>
      </c>
      <c r="AK83">
        <v>5.4720400000000002E-2</v>
      </c>
      <c r="AL83">
        <v>5.2335399999999997E-2</v>
      </c>
      <c r="AM83">
        <v>5.0167799999999999E-2</v>
      </c>
      <c r="AN83">
        <v>4.8189200000000001E-2</v>
      </c>
      <c r="AO83">
        <v>4.6376000000000001E-2</v>
      </c>
      <c r="AP83">
        <v>4.4708400000000002E-2</v>
      </c>
      <c r="AQ83">
        <v>4.3169600000000002E-2</v>
      </c>
      <c r="AR83">
        <v>4.1745200000000003E-2</v>
      </c>
      <c r="AS83">
        <v>4.0423000000000001E-2</v>
      </c>
      <c r="AT83">
        <v>3.9192400000000002E-2</v>
      </c>
      <c r="AU83">
        <v>3.8044300000000003E-2</v>
      </c>
      <c r="AV83">
        <v>3.6970700000000002E-2</v>
      </c>
      <c r="AW83">
        <v>3.5964500000000003E-2</v>
      </c>
      <c r="AX83">
        <v>3.5019799999999997E-2</v>
      </c>
      <c r="AY83">
        <v>3.4130899999999999E-2</v>
      </c>
      <c r="AZ83">
        <v>3.3293200000000002E-2</v>
      </c>
      <c r="BA83">
        <v>3.2502400000000001E-2</v>
      </c>
      <c r="BB83">
        <v>3.1754699999999997E-2</v>
      </c>
      <c r="BC83">
        <v>3.10467E-2</v>
      </c>
      <c r="BD83">
        <v>3.0375300000000001E-2</v>
      </c>
      <c r="BE83">
        <v>2.9737800000000002E-2</v>
      </c>
      <c r="BF83">
        <v>2.91317E-2</v>
      </c>
      <c r="BG83">
        <v>2.8554699999999999E-2</v>
      </c>
      <c r="BH83">
        <v>2.8004899999999999E-2</v>
      </c>
      <c r="BI83">
        <v>2.7480399999999999E-2</v>
      </c>
      <c r="BJ83">
        <v>2.6979400000000001E-2</v>
      </c>
      <c r="BK83">
        <v>2.65005E-2</v>
      </c>
      <c r="BL83">
        <v>2.6042300000000001E-2</v>
      </c>
      <c r="BM83">
        <v>2.5603399999999998E-2</v>
      </c>
      <c r="BN83">
        <v>2.5182599999999999E-2</v>
      </c>
      <c r="BO83">
        <v>2.4778999999999999E-2</v>
      </c>
      <c r="BP83">
        <v>2.4391400000000001E-2</v>
      </c>
      <c r="BQ83">
        <v>2.4018999999999999E-2</v>
      </c>
      <c r="BR83">
        <v>2.3660799999999999E-2</v>
      </c>
      <c r="BS83">
        <v>2.3316199999999999E-2</v>
      </c>
      <c r="BT83">
        <v>2.2984299999999999E-2</v>
      </c>
      <c r="BU83">
        <v>2.2664500000000001E-2</v>
      </c>
      <c r="BV83">
        <v>2.23561E-2</v>
      </c>
      <c r="BW83">
        <v>2.2058600000000001E-2</v>
      </c>
      <c r="BX83">
        <v>2.17714E-2</v>
      </c>
      <c r="BY83">
        <v>2.14939E-2</v>
      </c>
      <c r="BZ83">
        <v>2.12257E-2</v>
      </c>
      <c r="CA83">
        <v>2.09664E-2</v>
      </c>
      <c r="CB83">
        <v>2.0715600000000001E-2</v>
      </c>
      <c r="CC83">
        <v>2.04727E-2</v>
      </c>
      <c r="CD83">
        <v>2.0237499999999999E-2</v>
      </c>
      <c r="CE83">
        <v>2.0009699999999998E-2</v>
      </c>
      <c r="CF83">
        <v>1.9788799999999999E-2</v>
      </c>
      <c r="CG83">
        <v>1.9574600000000001E-2</v>
      </c>
      <c r="CH83">
        <v>1.93668E-2</v>
      </c>
      <c r="CI83">
        <v>1.9165100000000001E-2</v>
      </c>
      <c r="CJ83">
        <v>1.8969199999999999E-2</v>
      </c>
      <c r="CK83">
        <v>1.8779000000000001E-2</v>
      </c>
      <c r="CM83">
        <v>52</v>
      </c>
      <c r="CN83">
        <v>53</v>
      </c>
    </row>
    <row r="84" spans="2:92" x14ac:dyDescent="0.25">
      <c r="B84" s="6">
        <f t="shared" si="1"/>
        <v>52</v>
      </c>
      <c r="C84" s="21">
        <f t="shared" si="12"/>
        <v>0</v>
      </c>
      <c r="D84" s="65">
        <f t="shared" si="14"/>
        <v>0</v>
      </c>
      <c r="E84" s="65">
        <f t="shared" si="6"/>
        <v>0</v>
      </c>
      <c r="F84" s="65">
        <f t="shared" si="7"/>
        <v>9.6</v>
      </c>
      <c r="G84" s="65">
        <f t="shared" si="15"/>
        <v>0</v>
      </c>
      <c r="H84" s="65">
        <f t="shared" si="13"/>
        <v>0</v>
      </c>
      <c r="I84" s="65">
        <f t="shared" si="16"/>
        <v>0</v>
      </c>
      <c r="J84" s="65">
        <f t="shared" si="17"/>
        <v>0</v>
      </c>
      <c r="K84" s="65">
        <f t="shared" si="18"/>
        <v>0</v>
      </c>
      <c r="L84" s="33">
        <f t="shared" si="19"/>
        <v>47514</v>
      </c>
      <c r="Q84" s="42">
        <f t="shared" si="9"/>
        <v>10.55</v>
      </c>
      <c r="R84" s="41">
        <v>1.0087917</v>
      </c>
      <c r="S84" s="41">
        <v>0.50660340000000004</v>
      </c>
      <c r="T84" s="41">
        <v>0.3392115</v>
      </c>
      <c r="U84" s="41">
        <v>0.25551879999999999</v>
      </c>
      <c r="V84" s="41">
        <v>0.20530580000000001</v>
      </c>
      <c r="W84">
        <v>0.1718325</v>
      </c>
      <c r="X84">
        <v>0.1479249</v>
      </c>
      <c r="Y84">
        <v>0.12999579999999999</v>
      </c>
      <c r="Z84">
        <v>0.1160524</v>
      </c>
      <c r="AA84">
        <v>0.1048989</v>
      </c>
      <c r="AB84">
        <v>9.5774499999999999E-2</v>
      </c>
      <c r="AC84">
        <v>8.8171899999999997E-2</v>
      </c>
      <c r="AD84">
        <v>8.1739900000000004E-2</v>
      </c>
      <c r="AE84">
        <v>7.6227699999999995E-2</v>
      </c>
      <c r="AF84">
        <v>7.1451299999999995E-2</v>
      </c>
      <c r="AG84">
        <v>6.7272700000000005E-2</v>
      </c>
      <c r="AH84">
        <v>6.3586500000000004E-2</v>
      </c>
      <c r="AI84">
        <v>6.0310599999999999E-2</v>
      </c>
      <c r="AJ84">
        <v>5.7380199999999999E-2</v>
      </c>
      <c r="AK84">
        <v>5.47435E-2</v>
      </c>
      <c r="AL84">
        <v>5.2358500000000002E-2</v>
      </c>
      <c r="AM84">
        <v>5.0190899999999997E-2</v>
      </c>
      <c r="AN84">
        <v>4.82123E-2</v>
      </c>
      <c r="AO84">
        <v>4.6399200000000002E-2</v>
      </c>
      <c r="AP84">
        <v>4.4731600000000003E-2</v>
      </c>
      <c r="AQ84">
        <v>4.3192800000000003E-2</v>
      </c>
      <c r="AR84">
        <v>4.1768399999999997E-2</v>
      </c>
      <c r="AS84">
        <v>4.0446299999999998E-2</v>
      </c>
      <c r="AT84">
        <v>3.9215699999999999E-2</v>
      </c>
      <c r="AU84">
        <v>3.80676E-2</v>
      </c>
      <c r="AV84">
        <v>3.6994100000000002E-2</v>
      </c>
      <c r="AW84">
        <v>3.5987900000000003E-2</v>
      </c>
      <c r="AX84">
        <v>3.5043199999999997E-2</v>
      </c>
      <c r="AY84">
        <v>3.4154400000000001E-2</v>
      </c>
      <c r="AZ84">
        <v>3.3316800000000001E-2</v>
      </c>
      <c r="BA84">
        <v>3.2525999999999999E-2</v>
      </c>
      <c r="BB84">
        <v>3.1778399999999998E-2</v>
      </c>
      <c r="BC84">
        <v>3.1070400000000001E-2</v>
      </c>
      <c r="BD84">
        <v>3.0398999999999999E-2</v>
      </c>
      <c r="BE84">
        <v>2.9761599999999999E-2</v>
      </c>
      <c r="BF84">
        <v>2.9155500000000001E-2</v>
      </c>
      <c r="BG84">
        <v>2.8578599999999999E-2</v>
      </c>
      <c r="BH84">
        <v>2.80288E-2</v>
      </c>
      <c r="BI84">
        <v>2.7504299999999999E-2</v>
      </c>
      <c r="BJ84">
        <v>2.70034E-2</v>
      </c>
      <c r="BK84">
        <v>2.6524599999999999E-2</v>
      </c>
      <c r="BL84">
        <v>2.60664E-2</v>
      </c>
      <c r="BM84">
        <v>2.5627500000000001E-2</v>
      </c>
      <c r="BN84">
        <v>2.5206900000000001E-2</v>
      </c>
      <c r="BO84">
        <v>2.48033E-2</v>
      </c>
      <c r="BP84">
        <v>2.4415699999999999E-2</v>
      </c>
      <c r="BQ84">
        <v>2.40433E-2</v>
      </c>
      <c r="BR84">
        <v>2.3685299999999999E-2</v>
      </c>
      <c r="BS84">
        <v>2.3340699999999999E-2</v>
      </c>
      <c r="BT84">
        <v>2.3008799999999999E-2</v>
      </c>
      <c r="BU84">
        <v>2.26891E-2</v>
      </c>
      <c r="BV84">
        <v>2.23807E-2</v>
      </c>
      <c r="BW84">
        <v>2.20833E-2</v>
      </c>
      <c r="BX84">
        <v>2.1796099999999999E-2</v>
      </c>
      <c r="BY84">
        <v>2.1518700000000002E-2</v>
      </c>
      <c r="BZ84">
        <v>2.1250600000000001E-2</v>
      </c>
      <c r="CA84">
        <v>2.0991300000000001E-2</v>
      </c>
      <c r="CB84">
        <v>2.0740499999999999E-2</v>
      </c>
      <c r="CC84">
        <v>2.0497700000000001E-2</v>
      </c>
      <c r="CD84">
        <v>2.0262599999999999E-2</v>
      </c>
      <c r="CE84">
        <v>2.0034799999999998E-2</v>
      </c>
      <c r="CF84">
        <v>1.9813899999999999E-2</v>
      </c>
      <c r="CG84">
        <v>1.9599800000000001E-2</v>
      </c>
      <c r="CH84">
        <v>1.9392E-2</v>
      </c>
      <c r="CI84">
        <v>1.91904E-2</v>
      </c>
      <c r="CJ84">
        <v>1.89946E-2</v>
      </c>
      <c r="CK84">
        <v>1.8804399999999999E-2</v>
      </c>
      <c r="CM84">
        <v>53</v>
      </c>
      <c r="CN84">
        <v>54</v>
      </c>
    </row>
    <row r="85" spans="2:92" x14ac:dyDescent="0.25">
      <c r="B85" s="6">
        <f t="shared" si="1"/>
        <v>53</v>
      </c>
      <c r="C85" s="21">
        <f t="shared" si="12"/>
        <v>0</v>
      </c>
      <c r="D85" s="65">
        <f t="shared" si="14"/>
        <v>0</v>
      </c>
      <c r="E85" s="65">
        <f t="shared" si="6"/>
        <v>0</v>
      </c>
      <c r="F85" s="65">
        <f t="shared" si="7"/>
        <v>9.6</v>
      </c>
      <c r="G85" s="65">
        <f t="shared" si="15"/>
        <v>0</v>
      </c>
      <c r="H85" s="65">
        <f t="shared" si="13"/>
        <v>0</v>
      </c>
      <c r="I85" s="65">
        <f t="shared" si="16"/>
        <v>0</v>
      </c>
      <c r="J85" s="65">
        <f t="shared" si="17"/>
        <v>0</v>
      </c>
      <c r="K85" s="65">
        <f t="shared" si="18"/>
        <v>0</v>
      </c>
      <c r="L85" s="33">
        <f t="shared" si="19"/>
        <v>47542</v>
      </c>
      <c r="Q85" s="42">
        <f t="shared" si="9"/>
        <v>10.6</v>
      </c>
      <c r="R85" s="41">
        <v>1.0088333</v>
      </c>
      <c r="S85" s="41">
        <v>0.50663469999999999</v>
      </c>
      <c r="T85" s="41">
        <v>0.33923950000000003</v>
      </c>
      <c r="U85" s="41">
        <v>0.25554510000000003</v>
      </c>
      <c r="V85" s="41">
        <v>0.20533109999999999</v>
      </c>
      <c r="W85">
        <v>0.17185719999999999</v>
      </c>
      <c r="X85">
        <v>0.1479492</v>
      </c>
      <c r="Y85">
        <v>0.13001969999999999</v>
      </c>
      <c r="Z85">
        <v>0.1160761</v>
      </c>
      <c r="AA85">
        <v>0.1049224</v>
      </c>
      <c r="AB85">
        <v>9.5797900000000005E-2</v>
      </c>
      <c r="AC85">
        <v>8.8195200000000001E-2</v>
      </c>
      <c r="AD85">
        <v>8.1763100000000005E-2</v>
      </c>
      <c r="AE85">
        <v>7.6250899999999996E-2</v>
      </c>
      <c r="AF85">
        <v>7.1474399999999993E-2</v>
      </c>
      <c r="AG85">
        <v>6.7295800000000003E-2</v>
      </c>
      <c r="AH85">
        <v>6.3609600000000002E-2</v>
      </c>
      <c r="AI85">
        <v>6.0333699999999997E-2</v>
      </c>
      <c r="AJ85">
        <v>5.7403299999999997E-2</v>
      </c>
      <c r="AK85">
        <v>5.4766599999999999E-2</v>
      </c>
      <c r="AL85">
        <v>5.23816E-2</v>
      </c>
      <c r="AM85">
        <v>5.0214000000000002E-2</v>
      </c>
      <c r="AN85">
        <v>4.8235500000000001E-2</v>
      </c>
      <c r="AO85">
        <v>4.64223E-2</v>
      </c>
      <c r="AP85">
        <v>4.4754799999999997E-2</v>
      </c>
      <c r="AQ85">
        <v>4.3215999999999997E-2</v>
      </c>
      <c r="AR85">
        <v>4.1791700000000001E-2</v>
      </c>
      <c r="AS85">
        <v>4.0469499999999999E-2</v>
      </c>
      <c r="AT85">
        <v>3.9239000000000003E-2</v>
      </c>
      <c r="AU85">
        <v>3.8091E-2</v>
      </c>
      <c r="AV85">
        <v>3.7017399999999999E-2</v>
      </c>
      <c r="AW85">
        <v>3.6011399999999999E-2</v>
      </c>
      <c r="AX85">
        <v>3.5066699999999999E-2</v>
      </c>
      <c r="AY85">
        <v>3.4177899999999997E-2</v>
      </c>
      <c r="AZ85">
        <v>3.3340300000000003E-2</v>
      </c>
      <c r="BA85">
        <v>3.2549599999999998E-2</v>
      </c>
      <c r="BB85">
        <v>3.1801999999999997E-2</v>
      </c>
      <c r="BC85">
        <v>3.10941E-2</v>
      </c>
      <c r="BD85">
        <v>3.04228E-2</v>
      </c>
      <c r="BE85">
        <v>2.9785300000000001E-2</v>
      </c>
      <c r="BF85">
        <v>2.9179299999999998E-2</v>
      </c>
      <c r="BG85">
        <v>2.8602499999999999E-2</v>
      </c>
      <c r="BH85">
        <v>2.8052799999999999E-2</v>
      </c>
      <c r="BI85">
        <v>2.7528299999999999E-2</v>
      </c>
      <c r="BJ85">
        <v>2.7027499999999999E-2</v>
      </c>
      <c r="BK85">
        <v>2.6548700000000001E-2</v>
      </c>
      <c r="BL85">
        <v>2.6090499999999999E-2</v>
      </c>
      <c r="BM85">
        <v>2.56517E-2</v>
      </c>
      <c r="BN85">
        <v>2.5231099999999999E-2</v>
      </c>
      <c r="BO85">
        <v>2.4827499999999999E-2</v>
      </c>
      <c r="BP85">
        <v>2.444E-2</v>
      </c>
      <c r="BQ85">
        <v>2.4067700000000001E-2</v>
      </c>
      <c r="BR85">
        <v>2.37097E-2</v>
      </c>
      <c r="BS85">
        <v>2.33651E-2</v>
      </c>
      <c r="BT85">
        <v>2.30333E-2</v>
      </c>
      <c r="BU85">
        <v>2.27136E-2</v>
      </c>
      <c r="BV85">
        <v>2.2405399999999999E-2</v>
      </c>
      <c r="BW85">
        <v>2.21079E-2</v>
      </c>
      <c r="BX85">
        <v>2.1820800000000001E-2</v>
      </c>
      <c r="BY85">
        <v>2.15435E-2</v>
      </c>
      <c r="BZ85">
        <v>2.12754E-2</v>
      </c>
      <c r="CA85">
        <v>2.1016199999999999E-2</v>
      </c>
      <c r="CB85">
        <v>2.0765499999999999E-2</v>
      </c>
      <c r="CC85">
        <v>2.0522700000000001E-2</v>
      </c>
      <c r="CD85">
        <v>2.0287699999999999E-2</v>
      </c>
      <c r="CE85">
        <v>2.0059899999999999E-2</v>
      </c>
      <c r="CF85">
        <v>1.9839099999999998E-2</v>
      </c>
      <c r="CG85">
        <v>1.9625E-2</v>
      </c>
      <c r="CH85">
        <v>1.9417299999999998E-2</v>
      </c>
      <c r="CI85">
        <v>1.9215699999999999E-2</v>
      </c>
      <c r="CJ85">
        <v>1.9019999999999999E-2</v>
      </c>
      <c r="CK85">
        <v>1.8829800000000001E-2</v>
      </c>
      <c r="CM85">
        <v>54</v>
      </c>
      <c r="CN85">
        <v>55</v>
      </c>
    </row>
    <row r="86" spans="2:92" x14ac:dyDescent="0.25">
      <c r="B86" s="6">
        <f t="shared" si="1"/>
        <v>54</v>
      </c>
      <c r="C86" s="21">
        <f t="shared" si="12"/>
        <v>0</v>
      </c>
      <c r="D86" s="65">
        <f t="shared" si="14"/>
        <v>0</v>
      </c>
      <c r="E86" s="65">
        <f t="shared" si="6"/>
        <v>0</v>
      </c>
      <c r="F86" s="65">
        <f t="shared" si="7"/>
        <v>9.6</v>
      </c>
      <c r="G86" s="65">
        <f t="shared" si="15"/>
        <v>0</v>
      </c>
      <c r="H86" s="65">
        <f t="shared" si="13"/>
        <v>0</v>
      </c>
      <c r="I86" s="65">
        <f t="shared" si="16"/>
        <v>0</v>
      </c>
      <c r="J86" s="65">
        <f t="shared" si="17"/>
        <v>0</v>
      </c>
      <c r="K86" s="65">
        <f t="shared" si="18"/>
        <v>0</v>
      </c>
      <c r="L86" s="33">
        <f t="shared" si="19"/>
        <v>47573</v>
      </c>
      <c r="Q86" s="42">
        <f t="shared" si="9"/>
        <v>10.65</v>
      </c>
      <c r="R86" s="41">
        <v>1.008875</v>
      </c>
      <c r="S86" s="41">
        <v>0.50666610000000001</v>
      </c>
      <c r="T86" s="41">
        <v>0.3392674</v>
      </c>
      <c r="U86" s="41">
        <v>0.2555714</v>
      </c>
      <c r="V86" s="41">
        <v>0.20535639999999999</v>
      </c>
      <c r="W86">
        <v>0.1718819</v>
      </c>
      <c r="X86">
        <v>0.1479734</v>
      </c>
      <c r="Y86">
        <v>0.13004360000000001</v>
      </c>
      <c r="Z86">
        <v>0.1160997</v>
      </c>
      <c r="AA86">
        <v>0.10494589999999999</v>
      </c>
      <c r="AB86">
        <v>9.5821299999999998E-2</v>
      </c>
      <c r="AC86">
        <v>8.8218500000000005E-2</v>
      </c>
      <c r="AD86">
        <v>8.1786399999999995E-2</v>
      </c>
      <c r="AE86">
        <v>7.6273999999999995E-2</v>
      </c>
      <c r="AF86">
        <v>7.1497599999999994E-2</v>
      </c>
      <c r="AG86">
        <v>6.7319000000000004E-2</v>
      </c>
      <c r="AH86">
        <v>6.36327E-2</v>
      </c>
      <c r="AI86">
        <v>6.0356800000000002E-2</v>
      </c>
      <c r="AJ86">
        <v>5.7426400000000002E-2</v>
      </c>
      <c r="AK86">
        <v>5.4789699999999997E-2</v>
      </c>
      <c r="AL86">
        <v>5.2404699999999999E-2</v>
      </c>
      <c r="AM86">
        <v>5.02371E-2</v>
      </c>
      <c r="AN86">
        <v>4.8258599999999999E-2</v>
      </c>
      <c r="AO86">
        <v>4.6445500000000001E-2</v>
      </c>
      <c r="AP86">
        <v>4.4777999999999998E-2</v>
      </c>
      <c r="AQ86">
        <v>4.3239199999999998E-2</v>
      </c>
      <c r="AR86">
        <v>4.1814900000000002E-2</v>
      </c>
      <c r="AS86">
        <v>4.0492800000000002E-2</v>
      </c>
      <c r="AT86">
        <v>3.9262400000000003E-2</v>
      </c>
      <c r="AU86">
        <v>3.8114299999999997E-2</v>
      </c>
      <c r="AV86">
        <v>3.7040799999999999E-2</v>
      </c>
      <c r="AW86">
        <v>3.6034799999999999E-2</v>
      </c>
      <c r="AX86">
        <v>3.5090099999999999E-2</v>
      </c>
      <c r="AY86">
        <v>3.42014E-2</v>
      </c>
      <c r="AZ86">
        <v>3.3363900000000002E-2</v>
      </c>
      <c r="BA86">
        <v>3.2573199999999997E-2</v>
      </c>
      <c r="BB86">
        <v>3.1825600000000002E-2</v>
      </c>
      <c r="BC86">
        <v>3.1117800000000001E-2</v>
      </c>
      <c r="BD86">
        <v>3.0446500000000001E-2</v>
      </c>
      <c r="BE86">
        <v>2.9809100000000002E-2</v>
      </c>
      <c r="BF86">
        <v>2.9203199999999999E-2</v>
      </c>
      <c r="BG86">
        <v>2.86264E-2</v>
      </c>
      <c r="BH86">
        <v>2.80767E-2</v>
      </c>
      <c r="BI86">
        <v>2.7552299999999998E-2</v>
      </c>
      <c r="BJ86">
        <v>2.7051499999999999E-2</v>
      </c>
      <c r="BK86">
        <v>2.6572700000000001E-2</v>
      </c>
      <c r="BL86">
        <v>2.6114600000000002E-2</v>
      </c>
      <c r="BM86">
        <v>2.5675900000000001E-2</v>
      </c>
      <c r="BN86">
        <v>2.5255300000000001E-2</v>
      </c>
      <c r="BO86">
        <v>2.48518E-2</v>
      </c>
      <c r="BP86">
        <v>2.4464400000000001E-2</v>
      </c>
      <c r="BQ86">
        <v>2.4092100000000002E-2</v>
      </c>
      <c r="BR86">
        <v>2.3734100000000001E-2</v>
      </c>
      <c r="BS86">
        <v>2.33896E-2</v>
      </c>
      <c r="BT86">
        <v>2.3057899999999999E-2</v>
      </c>
      <c r="BU86">
        <v>2.27382E-2</v>
      </c>
      <c r="BV86">
        <v>2.2429999999999999E-2</v>
      </c>
      <c r="BW86">
        <v>2.2132599999999999E-2</v>
      </c>
      <c r="BX86">
        <v>2.18456E-2</v>
      </c>
      <c r="BY86">
        <v>2.1568299999999999E-2</v>
      </c>
      <c r="BZ86">
        <v>2.1300300000000001E-2</v>
      </c>
      <c r="CA86">
        <v>2.10411E-2</v>
      </c>
      <c r="CB86">
        <v>2.0790400000000001E-2</v>
      </c>
      <c r="CC86">
        <v>2.0547800000000001E-2</v>
      </c>
      <c r="CD86">
        <v>2.03127E-2</v>
      </c>
      <c r="CE86">
        <v>2.0084999999999999E-2</v>
      </c>
      <c r="CF86">
        <v>1.9864300000000001E-2</v>
      </c>
      <c r="CG86">
        <v>1.9650299999999999E-2</v>
      </c>
      <c r="CH86">
        <v>1.9442600000000001E-2</v>
      </c>
      <c r="CI86">
        <v>1.9241100000000001E-2</v>
      </c>
      <c r="CJ86">
        <v>1.9045400000000001E-2</v>
      </c>
      <c r="CK86">
        <v>1.8855299999999998E-2</v>
      </c>
      <c r="CM86">
        <v>55</v>
      </c>
      <c r="CN86">
        <v>56</v>
      </c>
    </row>
    <row r="87" spans="2:92" x14ac:dyDescent="0.25">
      <c r="B87" s="6">
        <f t="shared" si="1"/>
        <v>55</v>
      </c>
      <c r="C87" s="21">
        <f t="shared" si="12"/>
        <v>0</v>
      </c>
      <c r="D87" s="65">
        <f t="shared" si="14"/>
        <v>0</v>
      </c>
      <c r="E87" s="65">
        <f t="shared" si="6"/>
        <v>0</v>
      </c>
      <c r="F87" s="65">
        <f t="shared" si="7"/>
        <v>9.6</v>
      </c>
      <c r="G87" s="65">
        <f t="shared" si="15"/>
        <v>0</v>
      </c>
      <c r="H87" s="65">
        <f t="shared" si="13"/>
        <v>0</v>
      </c>
      <c r="I87" s="65">
        <f t="shared" si="16"/>
        <v>0</v>
      </c>
      <c r="J87" s="65">
        <f t="shared" si="17"/>
        <v>0</v>
      </c>
      <c r="K87" s="65">
        <f t="shared" si="18"/>
        <v>0</v>
      </c>
      <c r="L87" s="33">
        <f t="shared" si="19"/>
        <v>47603</v>
      </c>
      <c r="Q87" s="42">
        <f t="shared" si="9"/>
        <v>10.7</v>
      </c>
      <c r="R87" s="41">
        <v>1.0089167000000001</v>
      </c>
      <c r="S87" s="41">
        <v>0.50669739999999996</v>
      </c>
      <c r="T87" s="41">
        <v>0.33929540000000002</v>
      </c>
      <c r="U87" s="41">
        <v>0.25559769999999998</v>
      </c>
      <c r="V87" s="41">
        <v>0.2053817</v>
      </c>
      <c r="W87">
        <v>0.17190649999999999</v>
      </c>
      <c r="X87">
        <v>0.14799760000000001</v>
      </c>
      <c r="Y87">
        <v>0.13006760000000001</v>
      </c>
      <c r="Z87">
        <v>0.1161234</v>
      </c>
      <c r="AA87">
        <v>0.10496949999999999</v>
      </c>
      <c r="AB87">
        <v>9.5844700000000005E-2</v>
      </c>
      <c r="AC87">
        <v>8.8241799999999995E-2</v>
      </c>
      <c r="AD87">
        <v>8.1809599999999996E-2</v>
      </c>
      <c r="AE87">
        <v>7.6297199999999996E-2</v>
      </c>
      <c r="AF87">
        <v>7.1520700000000006E-2</v>
      </c>
      <c r="AG87">
        <v>6.7342100000000002E-2</v>
      </c>
      <c r="AH87">
        <v>6.3655799999999998E-2</v>
      </c>
      <c r="AI87">
        <v>6.03799E-2</v>
      </c>
      <c r="AJ87">
        <v>5.7449500000000001E-2</v>
      </c>
      <c r="AK87">
        <v>5.4812800000000002E-2</v>
      </c>
      <c r="AL87">
        <v>5.2427799999999997E-2</v>
      </c>
      <c r="AM87">
        <v>5.0260300000000001E-2</v>
      </c>
      <c r="AN87">
        <v>4.82818E-2</v>
      </c>
      <c r="AO87">
        <v>4.6468700000000002E-2</v>
      </c>
      <c r="AP87">
        <v>4.4801199999999999E-2</v>
      </c>
      <c r="AQ87">
        <v>4.3262399999999999E-2</v>
      </c>
      <c r="AR87">
        <v>4.1838199999999999E-2</v>
      </c>
      <c r="AS87">
        <v>4.0516099999999999E-2</v>
      </c>
      <c r="AT87">
        <v>3.92857E-2</v>
      </c>
      <c r="AU87">
        <v>3.8137699999999997E-2</v>
      </c>
      <c r="AV87">
        <v>3.7064199999999999E-2</v>
      </c>
      <c r="AW87">
        <v>3.6058199999999999E-2</v>
      </c>
      <c r="AX87">
        <v>3.5113600000000002E-2</v>
      </c>
      <c r="AY87">
        <v>3.4224999999999998E-2</v>
      </c>
      <c r="AZ87">
        <v>3.3387500000000001E-2</v>
      </c>
      <c r="BA87">
        <v>3.2596800000000002E-2</v>
      </c>
      <c r="BB87">
        <v>3.1849299999999997E-2</v>
      </c>
      <c r="BC87">
        <v>3.1141499999999999E-2</v>
      </c>
      <c r="BD87">
        <v>3.0470199999999999E-2</v>
      </c>
      <c r="BE87">
        <v>2.9832899999999999E-2</v>
      </c>
      <c r="BF87">
        <v>2.9227E-2</v>
      </c>
      <c r="BG87">
        <v>2.86503E-2</v>
      </c>
      <c r="BH87">
        <v>2.81006E-2</v>
      </c>
      <c r="BI87">
        <v>2.7576300000000002E-2</v>
      </c>
      <c r="BJ87">
        <v>2.7075499999999999E-2</v>
      </c>
      <c r="BK87">
        <v>2.65968E-2</v>
      </c>
      <c r="BL87">
        <v>2.61388E-2</v>
      </c>
      <c r="BM87">
        <v>2.57001E-2</v>
      </c>
      <c r="BN87">
        <v>2.52795E-2</v>
      </c>
      <c r="BO87">
        <v>2.4876100000000002E-2</v>
      </c>
      <c r="BP87">
        <v>2.4488699999999999E-2</v>
      </c>
      <c r="BQ87">
        <v>2.4116499999999999E-2</v>
      </c>
      <c r="BR87">
        <v>2.3758600000000001E-2</v>
      </c>
      <c r="BS87">
        <v>2.34141E-2</v>
      </c>
      <c r="BT87">
        <v>2.3082499999999999E-2</v>
      </c>
      <c r="BU87">
        <v>2.27628E-2</v>
      </c>
      <c r="BV87">
        <v>2.2454700000000001E-2</v>
      </c>
      <c r="BW87">
        <v>2.2157400000000001E-2</v>
      </c>
      <c r="BX87">
        <v>2.1870299999999999E-2</v>
      </c>
      <c r="BY87">
        <v>2.15931E-2</v>
      </c>
      <c r="BZ87">
        <v>2.1325199999999999E-2</v>
      </c>
      <c r="CA87">
        <v>2.1066100000000001E-2</v>
      </c>
      <c r="CB87">
        <v>2.0815400000000001E-2</v>
      </c>
      <c r="CC87">
        <v>2.0572799999999999E-2</v>
      </c>
      <c r="CD87">
        <v>2.03378E-2</v>
      </c>
      <c r="CE87">
        <v>2.0110200000000002E-2</v>
      </c>
      <c r="CF87">
        <v>1.9889500000000001E-2</v>
      </c>
      <c r="CG87">
        <v>1.9675499999999999E-2</v>
      </c>
      <c r="CH87">
        <v>1.94679E-2</v>
      </c>
      <c r="CI87">
        <v>1.9266399999999999E-2</v>
      </c>
      <c r="CJ87">
        <v>1.9070799999999999E-2</v>
      </c>
      <c r="CK87">
        <v>1.88808E-2</v>
      </c>
      <c r="CM87">
        <v>56</v>
      </c>
      <c r="CN87">
        <v>57</v>
      </c>
    </row>
    <row r="88" spans="2:92" x14ac:dyDescent="0.25">
      <c r="B88" s="6">
        <f t="shared" si="1"/>
        <v>56</v>
      </c>
      <c r="C88" s="21">
        <f t="shared" si="12"/>
        <v>0</v>
      </c>
      <c r="D88" s="65">
        <f t="shared" si="14"/>
        <v>0</v>
      </c>
      <c r="E88" s="65">
        <f t="shared" si="6"/>
        <v>0</v>
      </c>
      <c r="F88" s="65">
        <f t="shared" si="7"/>
        <v>9.6</v>
      </c>
      <c r="G88" s="65">
        <f t="shared" si="15"/>
        <v>0</v>
      </c>
      <c r="H88" s="65">
        <f t="shared" si="13"/>
        <v>0</v>
      </c>
      <c r="I88" s="65">
        <f t="shared" si="16"/>
        <v>0</v>
      </c>
      <c r="J88" s="65">
        <f t="shared" si="17"/>
        <v>0</v>
      </c>
      <c r="K88" s="65">
        <f t="shared" si="18"/>
        <v>0</v>
      </c>
      <c r="L88" s="33">
        <f t="shared" si="19"/>
        <v>47634</v>
      </c>
      <c r="Q88" s="42">
        <f t="shared" si="9"/>
        <v>10.75</v>
      </c>
      <c r="R88" s="41">
        <v>1.0089583</v>
      </c>
      <c r="S88" s="41">
        <v>0.50672870000000003</v>
      </c>
      <c r="T88" s="41">
        <v>0.33932329999999999</v>
      </c>
      <c r="U88" s="41">
        <v>0.25562390000000001</v>
      </c>
      <c r="V88" s="41">
        <v>0.20540700000000001</v>
      </c>
      <c r="W88">
        <v>0.17193120000000001</v>
      </c>
      <c r="X88">
        <v>0.14802180000000001</v>
      </c>
      <c r="Y88">
        <v>0.1300915</v>
      </c>
      <c r="Z88">
        <v>0.1161471</v>
      </c>
      <c r="AA88">
        <v>0.104993</v>
      </c>
      <c r="AB88">
        <v>9.5868099999999998E-2</v>
      </c>
      <c r="AC88">
        <v>8.8265099999999999E-2</v>
      </c>
      <c r="AD88">
        <v>8.1832799999999997E-2</v>
      </c>
      <c r="AE88">
        <v>7.6320399999999997E-2</v>
      </c>
      <c r="AF88">
        <v>7.1543800000000005E-2</v>
      </c>
      <c r="AG88">
        <v>6.73652E-2</v>
      </c>
      <c r="AH88">
        <v>6.3678899999999997E-2</v>
      </c>
      <c r="AI88">
        <v>6.0402999999999998E-2</v>
      </c>
      <c r="AJ88">
        <v>5.7472599999999999E-2</v>
      </c>
      <c r="AK88">
        <v>5.48359E-2</v>
      </c>
      <c r="AL88">
        <v>5.2450900000000002E-2</v>
      </c>
      <c r="AM88">
        <v>5.0283399999999999E-2</v>
      </c>
      <c r="AN88">
        <v>4.8304899999999998E-2</v>
      </c>
      <c r="AO88">
        <v>4.6491900000000003E-2</v>
      </c>
      <c r="AP88">
        <v>4.48244E-2</v>
      </c>
      <c r="AQ88">
        <v>4.3285700000000003E-2</v>
      </c>
      <c r="AR88">
        <v>4.18614E-2</v>
      </c>
      <c r="AS88">
        <v>4.0539400000000003E-2</v>
      </c>
      <c r="AT88">
        <v>3.9308999999999997E-2</v>
      </c>
      <c r="AU88">
        <v>3.8161100000000003E-2</v>
      </c>
      <c r="AV88">
        <v>3.7087599999999998E-2</v>
      </c>
      <c r="AW88">
        <v>3.6081700000000001E-2</v>
      </c>
      <c r="AX88">
        <v>3.5137099999999998E-2</v>
      </c>
      <c r="AY88">
        <v>3.4248500000000001E-2</v>
      </c>
      <c r="AZ88">
        <v>3.3411000000000003E-2</v>
      </c>
      <c r="BA88">
        <v>3.2620499999999997E-2</v>
      </c>
      <c r="BB88">
        <v>3.1872999999999999E-2</v>
      </c>
      <c r="BC88">
        <v>3.1165200000000001E-2</v>
      </c>
      <c r="BD88">
        <v>3.0494E-2</v>
      </c>
      <c r="BE88">
        <v>2.98567E-2</v>
      </c>
      <c r="BF88">
        <v>2.92509E-2</v>
      </c>
      <c r="BG88">
        <v>2.86742E-2</v>
      </c>
      <c r="BH88">
        <v>2.81246E-2</v>
      </c>
      <c r="BI88">
        <v>2.7600300000000001E-2</v>
      </c>
      <c r="BJ88">
        <v>2.7099600000000001E-2</v>
      </c>
      <c r="BK88">
        <v>2.6620899999999999E-2</v>
      </c>
      <c r="BL88">
        <v>2.6162899999999999E-2</v>
      </c>
      <c r="BM88">
        <v>2.5724299999999999E-2</v>
      </c>
      <c r="BN88">
        <v>2.5303800000000001E-2</v>
      </c>
      <c r="BO88">
        <v>2.49004E-2</v>
      </c>
      <c r="BP88">
        <v>2.4513099999999999E-2</v>
      </c>
      <c r="BQ88">
        <v>2.41409E-2</v>
      </c>
      <c r="BR88">
        <v>2.3782999999999999E-2</v>
      </c>
      <c r="BS88">
        <v>2.34387E-2</v>
      </c>
      <c r="BT88">
        <v>2.3106999999999999E-2</v>
      </c>
      <c r="BU88">
        <v>2.2787499999999999E-2</v>
      </c>
      <c r="BV88">
        <v>2.24794E-2</v>
      </c>
      <c r="BW88">
        <v>2.21821E-2</v>
      </c>
      <c r="BX88">
        <v>2.1895100000000001E-2</v>
      </c>
      <c r="BY88">
        <v>2.1617999999999998E-2</v>
      </c>
      <c r="BZ88">
        <v>2.13501E-2</v>
      </c>
      <c r="CA88">
        <v>2.1090999999999999E-2</v>
      </c>
      <c r="CB88">
        <v>2.0840399999999999E-2</v>
      </c>
      <c r="CC88">
        <v>2.0597899999999999E-2</v>
      </c>
      <c r="CD88">
        <v>2.03629E-2</v>
      </c>
      <c r="CE88">
        <v>2.0135299999999998E-2</v>
      </c>
      <c r="CF88">
        <v>1.99147E-2</v>
      </c>
      <c r="CG88">
        <v>1.9700800000000001E-2</v>
      </c>
      <c r="CH88">
        <v>1.9493300000000002E-2</v>
      </c>
      <c r="CI88">
        <v>1.9291800000000001E-2</v>
      </c>
      <c r="CJ88">
        <v>1.9096200000000001E-2</v>
      </c>
      <c r="CK88">
        <v>1.8906300000000001E-2</v>
      </c>
      <c r="CM88">
        <v>57</v>
      </c>
      <c r="CN88">
        <v>58</v>
      </c>
    </row>
    <row r="89" spans="2:92" x14ac:dyDescent="0.25">
      <c r="B89" s="6">
        <f t="shared" si="1"/>
        <v>57</v>
      </c>
      <c r="C89" s="21">
        <f t="shared" si="12"/>
        <v>0</v>
      </c>
      <c r="D89" s="65">
        <f t="shared" si="14"/>
        <v>0</v>
      </c>
      <c r="E89" s="65">
        <f t="shared" si="6"/>
        <v>0</v>
      </c>
      <c r="F89" s="65">
        <f t="shared" si="7"/>
        <v>9.6</v>
      </c>
      <c r="G89" s="65">
        <f t="shared" si="15"/>
        <v>0</v>
      </c>
      <c r="H89" s="65">
        <f t="shared" si="13"/>
        <v>0</v>
      </c>
      <c r="I89" s="65">
        <f t="shared" si="16"/>
        <v>0</v>
      </c>
      <c r="J89" s="65">
        <f t="shared" si="17"/>
        <v>0</v>
      </c>
      <c r="K89" s="65">
        <f t="shared" si="18"/>
        <v>0</v>
      </c>
      <c r="L89" s="33">
        <f t="shared" si="19"/>
        <v>47664</v>
      </c>
      <c r="Q89" s="42">
        <f t="shared" si="9"/>
        <v>10.8</v>
      </c>
      <c r="R89" s="41">
        <v>1.0089999999999999</v>
      </c>
      <c r="S89" s="41">
        <v>0.50676010000000005</v>
      </c>
      <c r="T89" s="41">
        <v>0.33935130000000002</v>
      </c>
      <c r="U89" s="41">
        <v>0.25565019999999999</v>
      </c>
      <c r="V89" s="41">
        <v>0.20543230000000001</v>
      </c>
      <c r="W89">
        <v>0.17195589999999999</v>
      </c>
      <c r="X89">
        <v>0.14804610000000001</v>
      </c>
      <c r="Y89">
        <v>0.13011539999999999</v>
      </c>
      <c r="Z89">
        <v>0.1161708</v>
      </c>
      <c r="AA89">
        <v>0.1050165</v>
      </c>
      <c r="AB89">
        <v>9.5891500000000005E-2</v>
      </c>
      <c r="AC89">
        <v>8.8288400000000003E-2</v>
      </c>
      <c r="AD89">
        <v>8.1856100000000001E-2</v>
      </c>
      <c r="AE89">
        <v>7.6343599999999998E-2</v>
      </c>
      <c r="AF89">
        <v>7.1567000000000006E-2</v>
      </c>
      <c r="AG89">
        <v>6.7388299999999998E-2</v>
      </c>
      <c r="AH89">
        <v>6.3701999999999995E-2</v>
      </c>
      <c r="AI89">
        <v>6.0426100000000003E-2</v>
      </c>
      <c r="AJ89">
        <v>5.7495699999999997E-2</v>
      </c>
      <c r="AK89">
        <v>5.4858999999999998E-2</v>
      </c>
      <c r="AL89">
        <v>5.2474E-2</v>
      </c>
      <c r="AM89">
        <v>5.0306499999999997E-2</v>
      </c>
      <c r="AN89">
        <v>4.8328099999999999E-2</v>
      </c>
      <c r="AO89">
        <v>4.6515000000000001E-2</v>
      </c>
      <c r="AP89">
        <v>4.4847600000000001E-2</v>
      </c>
      <c r="AQ89">
        <v>4.3308899999999997E-2</v>
      </c>
      <c r="AR89">
        <v>4.1884699999999997E-2</v>
      </c>
      <c r="AS89">
        <v>4.05627E-2</v>
      </c>
      <c r="AT89">
        <v>3.9332400000000003E-2</v>
      </c>
      <c r="AU89">
        <v>3.8184500000000003E-2</v>
      </c>
      <c r="AV89">
        <v>3.7111100000000001E-2</v>
      </c>
      <c r="AW89">
        <v>3.6105199999999997E-2</v>
      </c>
      <c r="AX89">
        <v>3.51606E-2</v>
      </c>
      <c r="AY89">
        <v>3.4271999999999997E-2</v>
      </c>
      <c r="AZ89">
        <v>3.3434600000000002E-2</v>
      </c>
      <c r="BA89">
        <v>3.2644100000000002E-2</v>
      </c>
      <c r="BB89">
        <v>3.1896599999999997E-2</v>
      </c>
      <c r="BC89">
        <v>3.1188899999999999E-2</v>
      </c>
      <c r="BD89">
        <v>3.0517800000000001E-2</v>
      </c>
      <c r="BE89">
        <v>2.98806E-2</v>
      </c>
      <c r="BF89">
        <v>2.9274700000000001E-2</v>
      </c>
      <c r="BG89">
        <v>2.8698100000000001E-2</v>
      </c>
      <c r="BH89">
        <v>2.81485E-2</v>
      </c>
      <c r="BI89">
        <v>2.7624300000000001E-2</v>
      </c>
      <c r="BJ89">
        <v>2.7123600000000001E-2</v>
      </c>
      <c r="BK89">
        <v>2.6644999999999999E-2</v>
      </c>
      <c r="BL89">
        <v>2.6187100000000001E-2</v>
      </c>
      <c r="BM89">
        <v>2.5748500000000001E-2</v>
      </c>
      <c r="BN89">
        <v>2.5328099999999999E-2</v>
      </c>
      <c r="BO89">
        <v>2.4924700000000001E-2</v>
      </c>
      <c r="BP89">
        <v>2.45375E-2</v>
      </c>
      <c r="BQ89">
        <v>2.41654E-2</v>
      </c>
      <c r="BR89">
        <v>2.3807499999999999E-2</v>
      </c>
      <c r="BS89">
        <v>2.34632E-2</v>
      </c>
      <c r="BT89">
        <v>2.3131599999999999E-2</v>
      </c>
      <c r="BU89">
        <v>2.2812099999999998E-2</v>
      </c>
      <c r="BV89">
        <v>2.2504099999999999E-2</v>
      </c>
      <c r="BW89">
        <v>2.2206900000000002E-2</v>
      </c>
      <c r="BX89">
        <v>2.1919899999999999E-2</v>
      </c>
      <c r="BY89">
        <v>2.16428E-2</v>
      </c>
      <c r="BZ89">
        <v>2.1375000000000002E-2</v>
      </c>
      <c r="CA89">
        <v>2.1115999999999999E-2</v>
      </c>
      <c r="CB89">
        <v>2.0865499999999999E-2</v>
      </c>
      <c r="CC89">
        <v>2.06229E-2</v>
      </c>
      <c r="CD89">
        <v>2.0388099999999999E-2</v>
      </c>
      <c r="CE89">
        <v>2.0160500000000001E-2</v>
      </c>
      <c r="CF89">
        <v>1.9939999999999999E-2</v>
      </c>
      <c r="CG89">
        <v>1.97261E-2</v>
      </c>
      <c r="CH89">
        <v>1.9518600000000001E-2</v>
      </c>
      <c r="CI89">
        <v>1.93172E-2</v>
      </c>
      <c r="CJ89">
        <v>1.9121699999999998E-2</v>
      </c>
      <c r="CK89">
        <v>1.8931799999999999E-2</v>
      </c>
      <c r="CM89">
        <v>58</v>
      </c>
      <c r="CN89">
        <v>59</v>
      </c>
    </row>
    <row r="90" spans="2:92" x14ac:dyDescent="0.25">
      <c r="B90" s="6">
        <f t="shared" si="1"/>
        <v>58</v>
      </c>
      <c r="C90" s="21">
        <f t="shared" si="12"/>
        <v>0</v>
      </c>
      <c r="D90" s="65">
        <f t="shared" si="14"/>
        <v>0</v>
      </c>
      <c r="E90" s="65">
        <f t="shared" si="6"/>
        <v>0</v>
      </c>
      <c r="F90" s="65">
        <f t="shared" si="7"/>
        <v>9.6</v>
      </c>
      <c r="G90" s="65">
        <f t="shared" si="15"/>
        <v>0</v>
      </c>
      <c r="H90" s="65">
        <f t="shared" si="13"/>
        <v>0</v>
      </c>
      <c r="I90" s="65">
        <f t="shared" si="16"/>
        <v>0</v>
      </c>
      <c r="J90" s="65">
        <f t="shared" si="17"/>
        <v>0</v>
      </c>
      <c r="K90" s="65">
        <f t="shared" si="18"/>
        <v>0</v>
      </c>
      <c r="L90" s="33">
        <f t="shared" si="19"/>
        <v>47695</v>
      </c>
      <c r="Q90" s="42">
        <f t="shared" si="9"/>
        <v>10.85</v>
      </c>
      <c r="R90" s="41">
        <v>1.0090417</v>
      </c>
      <c r="S90" s="41">
        <v>0.5067914</v>
      </c>
      <c r="T90" s="41">
        <v>0.33937919999999999</v>
      </c>
      <c r="U90" s="41">
        <v>0.25567649999999997</v>
      </c>
      <c r="V90" s="41">
        <v>0.20545759999999999</v>
      </c>
      <c r="W90">
        <v>0.17198050000000001</v>
      </c>
      <c r="X90">
        <v>0.14807029999999999</v>
      </c>
      <c r="Y90">
        <v>0.13013930000000001</v>
      </c>
      <c r="Z90">
        <v>0.11619450000000001</v>
      </c>
      <c r="AA90">
        <v>0.10503999999999999</v>
      </c>
      <c r="AB90">
        <v>9.5914899999999997E-2</v>
      </c>
      <c r="AC90">
        <v>8.8311700000000007E-2</v>
      </c>
      <c r="AD90">
        <v>8.1879300000000002E-2</v>
      </c>
      <c r="AE90">
        <v>7.6366799999999999E-2</v>
      </c>
      <c r="AF90">
        <v>7.1590100000000004E-2</v>
      </c>
      <c r="AG90">
        <v>6.7411399999999996E-2</v>
      </c>
      <c r="AH90">
        <v>6.3725100000000007E-2</v>
      </c>
      <c r="AI90">
        <v>6.0449200000000002E-2</v>
      </c>
      <c r="AJ90">
        <v>5.7518800000000002E-2</v>
      </c>
      <c r="AK90">
        <v>5.4882100000000003E-2</v>
      </c>
      <c r="AL90">
        <v>5.2497200000000001E-2</v>
      </c>
      <c r="AM90">
        <v>5.0329699999999998E-2</v>
      </c>
      <c r="AN90">
        <v>4.8351199999999997E-2</v>
      </c>
      <c r="AO90">
        <v>4.6538200000000002E-2</v>
      </c>
      <c r="AP90">
        <v>4.4870800000000002E-2</v>
      </c>
      <c r="AQ90">
        <v>4.3332200000000001E-2</v>
      </c>
      <c r="AR90">
        <v>4.1908000000000001E-2</v>
      </c>
      <c r="AS90">
        <v>4.0585999999999997E-2</v>
      </c>
      <c r="AT90">
        <v>3.93557E-2</v>
      </c>
      <c r="AU90">
        <v>3.82078E-2</v>
      </c>
      <c r="AV90">
        <v>3.7134500000000001E-2</v>
      </c>
      <c r="AW90">
        <v>3.6128599999999997E-2</v>
      </c>
      <c r="AX90">
        <v>3.5184100000000003E-2</v>
      </c>
      <c r="AY90">
        <v>3.4295600000000002E-2</v>
      </c>
      <c r="AZ90">
        <v>3.34582E-2</v>
      </c>
      <c r="BA90">
        <v>3.2667700000000001E-2</v>
      </c>
      <c r="BB90">
        <v>3.1920299999999999E-2</v>
      </c>
      <c r="BC90">
        <v>3.12126E-2</v>
      </c>
      <c r="BD90">
        <v>3.0541599999999999E-2</v>
      </c>
      <c r="BE90">
        <v>2.9904400000000001E-2</v>
      </c>
      <c r="BF90">
        <v>2.9298600000000001E-2</v>
      </c>
      <c r="BG90">
        <v>2.8722000000000001E-2</v>
      </c>
      <c r="BH90">
        <v>2.81725E-2</v>
      </c>
      <c r="BI90">
        <v>2.7648300000000001E-2</v>
      </c>
      <c r="BJ90">
        <v>2.71477E-2</v>
      </c>
      <c r="BK90">
        <v>2.6669200000000001E-2</v>
      </c>
      <c r="BL90">
        <v>2.62113E-2</v>
      </c>
      <c r="BM90">
        <v>2.5772699999999999E-2</v>
      </c>
      <c r="BN90">
        <v>2.5352400000000001E-2</v>
      </c>
      <c r="BO90">
        <v>2.4949099999999998E-2</v>
      </c>
      <c r="BP90">
        <v>2.4561900000000001E-2</v>
      </c>
      <c r="BQ90">
        <v>2.4189800000000001E-2</v>
      </c>
      <c r="BR90">
        <v>2.3831999999999999E-2</v>
      </c>
      <c r="BS90">
        <v>2.34877E-2</v>
      </c>
      <c r="BT90">
        <v>2.3156199999999998E-2</v>
      </c>
      <c r="BU90">
        <v>2.2836800000000001E-2</v>
      </c>
      <c r="BV90">
        <v>2.2528800000000002E-2</v>
      </c>
      <c r="BW90">
        <v>2.2231600000000001E-2</v>
      </c>
      <c r="BX90">
        <v>2.19448E-2</v>
      </c>
      <c r="BY90">
        <v>2.1667700000000002E-2</v>
      </c>
      <c r="BZ90">
        <v>2.1399899999999999E-2</v>
      </c>
      <c r="CA90">
        <v>2.1141E-2</v>
      </c>
      <c r="CB90">
        <v>2.0890499999999999E-2</v>
      </c>
      <c r="CC90">
        <v>2.0648E-2</v>
      </c>
      <c r="CD90">
        <v>2.0413199999999999E-2</v>
      </c>
      <c r="CE90">
        <v>2.0185700000000001E-2</v>
      </c>
      <c r="CF90">
        <v>1.9965199999999999E-2</v>
      </c>
      <c r="CG90">
        <v>1.9751399999999999E-2</v>
      </c>
      <c r="CH90">
        <v>1.9543999999999999E-2</v>
      </c>
      <c r="CI90">
        <v>1.9342700000000001E-2</v>
      </c>
      <c r="CJ90">
        <v>1.91472E-2</v>
      </c>
      <c r="CK90">
        <v>1.89573E-2</v>
      </c>
      <c r="CM90">
        <v>59</v>
      </c>
      <c r="CN90">
        <v>60</v>
      </c>
    </row>
    <row r="91" spans="2:92" x14ac:dyDescent="0.25">
      <c r="B91" s="6">
        <f t="shared" si="1"/>
        <v>59</v>
      </c>
      <c r="C91" s="21">
        <f t="shared" si="12"/>
        <v>0</v>
      </c>
      <c r="D91" s="65">
        <f t="shared" si="14"/>
        <v>0</v>
      </c>
      <c r="E91" s="65">
        <f t="shared" si="6"/>
        <v>0</v>
      </c>
      <c r="F91" s="65">
        <f t="shared" si="7"/>
        <v>9.6</v>
      </c>
      <c r="G91" s="65">
        <f t="shared" si="15"/>
        <v>0</v>
      </c>
      <c r="H91" s="65">
        <f t="shared" si="13"/>
        <v>0</v>
      </c>
      <c r="I91" s="65">
        <f t="shared" si="16"/>
        <v>0</v>
      </c>
      <c r="J91" s="65">
        <f t="shared" si="17"/>
        <v>0</v>
      </c>
      <c r="K91" s="65">
        <f t="shared" si="18"/>
        <v>0</v>
      </c>
      <c r="L91" s="33">
        <f t="shared" si="19"/>
        <v>47726</v>
      </c>
      <c r="Q91" s="42">
        <f t="shared" si="9"/>
        <v>10.9</v>
      </c>
      <c r="R91" s="41">
        <v>1.0090832999999999</v>
      </c>
      <c r="S91" s="41">
        <v>0.50682280000000002</v>
      </c>
      <c r="T91" s="41">
        <v>0.33940710000000002</v>
      </c>
      <c r="U91" s="41">
        <v>0.2557027</v>
      </c>
      <c r="V91" s="41">
        <v>0.2054829</v>
      </c>
      <c r="W91">
        <v>0.1720052</v>
      </c>
      <c r="X91">
        <v>0.14809449999999999</v>
      </c>
      <c r="Y91">
        <v>0.13016330000000001</v>
      </c>
      <c r="Z91">
        <v>0.11621819999999999</v>
      </c>
      <c r="AA91">
        <v>0.10506359999999999</v>
      </c>
      <c r="AB91">
        <v>9.5938300000000004E-2</v>
      </c>
      <c r="AC91">
        <v>8.8334999999999997E-2</v>
      </c>
      <c r="AD91">
        <v>8.1902500000000003E-2</v>
      </c>
      <c r="AE91">
        <v>7.639E-2</v>
      </c>
      <c r="AF91">
        <v>7.1613300000000005E-2</v>
      </c>
      <c r="AG91">
        <v>6.7434599999999997E-2</v>
      </c>
      <c r="AH91">
        <v>6.3748299999999994E-2</v>
      </c>
      <c r="AI91">
        <v>6.04723E-2</v>
      </c>
      <c r="AJ91">
        <v>5.75419E-2</v>
      </c>
      <c r="AK91">
        <v>5.4905200000000001E-2</v>
      </c>
      <c r="AL91">
        <v>5.2520299999999999E-2</v>
      </c>
      <c r="AM91">
        <v>5.0352800000000003E-2</v>
      </c>
      <c r="AN91">
        <v>4.8374399999999998E-2</v>
      </c>
      <c r="AO91">
        <v>4.6561400000000003E-2</v>
      </c>
      <c r="AP91">
        <v>4.4894000000000003E-2</v>
      </c>
      <c r="AQ91">
        <v>4.3355400000000002E-2</v>
      </c>
      <c r="AR91">
        <v>4.1931299999999998E-2</v>
      </c>
      <c r="AS91">
        <v>4.0609399999999997E-2</v>
      </c>
      <c r="AT91">
        <v>3.93791E-2</v>
      </c>
      <c r="AU91">
        <v>3.82312E-2</v>
      </c>
      <c r="AV91">
        <v>3.7157900000000001E-2</v>
      </c>
      <c r="AW91">
        <v>3.61521E-2</v>
      </c>
      <c r="AX91">
        <v>3.5207700000000001E-2</v>
      </c>
      <c r="AY91">
        <v>3.4319200000000001E-2</v>
      </c>
      <c r="AZ91">
        <v>3.3481799999999999E-2</v>
      </c>
      <c r="BA91">
        <v>3.2691400000000002E-2</v>
      </c>
      <c r="BB91">
        <v>3.1944E-2</v>
      </c>
      <c r="BC91">
        <v>3.1236400000000001E-2</v>
      </c>
      <c r="BD91">
        <v>3.05654E-2</v>
      </c>
      <c r="BE91">
        <v>2.9928199999999999E-2</v>
      </c>
      <c r="BF91">
        <v>2.9322500000000001E-2</v>
      </c>
      <c r="BG91">
        <v>2.8745900000000001E-2</v>
      </c>
      <c r="BH91">
        <v>2.8196499999999999E-2</v>
      </c>
      <c r="BI91">
        <v>2.76724E-2</v>
      </c>
      <c r="BJ91">
        <v>2.7171799999999999E-2</v>
      </c>
      <c r="BK91">
        <v>2.66933E-2</v>
      </c>
      <c r="BL91">
        <v>2.6235499999999998E-2</v>
      </c>
      <c r="BM91">
        <v>2.5797E-2</v>
      </c>
      <c r="BN91">
        <v>2.5376699999999999E-2</v>
      </c>
      <c r="BO91">
        <v>2.49734E-2</v>
      </c>
      <c r="BP91">
        <v>2.4586299999999998E-2</v>
      </c>
      <c r="BQ91">
        <v>2.4214300000000001E-2</v>
      </c>
      <c r="BR91">
        <v>2.3856499999999999E-2</v>
      </c>
      <c r="BS91">
        <v>2.35123E-2</v>
      </c>
      <c r="BT91">
        <v>2.3180800000000001E-2</v>
      </c>
      <c r="BU91">
        <v>2.28615E-2</v>
      </c>
      <c r="BV91">
        <v>2.2553500000000001E-2</v>
      </c>
      <c r="BW91">
        <v>2.2256399999999999E-2</v>
      </c>
      <c r="BX91">
        <v>2.1969599999999999E-2</v>
      </c>
      <c r="BY91">
        <v>2.1692599999999999E-2</v>
      </c>
      <c r="BZ91">
        <v>2.14249E-2</v>
      </c>
      <c r="CA91">
        <v>2.1166000000000001E-2</v>
      </c>
      <c r="CB91">
        <v>2.0915599999999999E-2</v>
      </c>
      <c r="CC91">
        <v>2.06731E-2</v>
      </c>
      <c r="CD91">
        <v>2.0438399999999999E-2</v>
      </c>
      <c r="CE91">
        <v>2.0211E-2</v>
      </c>
      <c r="CF91">
        <v>1.9990500000000001E-2</v>
      </c>
      <c r="CG91">
        <v>1.9776800000000001E-2</v>
      </c>
      <c r="CH91">
        <v>1.9569400000000001E-2</v>
      </c>
      <c r="CI91">
        <v>1.9368099999999999E-2</v>
      </c>
      <c r="CJ91">
        <v>1.9172700000000001E-2</v>
      </c>
      <c r="CK91">
        <v>1.89829E-2</v>
      </c>
      <c r="CM91">
        <v>60</v>
      </c>
      <c r="CN91">
        <v>61</v>
      </c>
    </row>
    <row r="92" spans="2:92" x14ac:dyDescent="0.25">
      <c r="B92" s="6">
        <f t="shared" si="1"/>
        <v>60</v>
      </c>
      <c r="C92" s="21">
        <f t="shared" ref="C92:C104" si="20">D92+E92</f>
        <v>0</v>
      </c>
      <c r="D92" s="65">
        <f t="shared" si="14"/>
        <v>0</v>
      </c>
      <c r="E92" s="65">
        <f t="shared" si="6"/>
        <v>0</v>
      </c>
      <c r="F92" s="65">
        <f t="shared" si="7"/>
        <v>9.6</v>
      </c>
      <c r="G92" s="65">
        <f t="shared" si="15"/>
        <v>0</v>
      </c>
      <c r="H92" s="65">
        <f t="shared" si="13"/>
        <v>0</v>
      </c>
      <c r="I92" s="65">
        <f t="shared" si="16"/>
        <v>0</v>
      </c>
      <c r="J92" s="65">
        <f t="shared" ref="J92:J104" si="21">J91+H92</f>
        <v>0</v>
      </c>
      <c r="K92" s="65">
        <f t="shared" ref="K92:K104" si="22">K91+G92</f>
        <v>0</v>
      </c>
      <c r="L92" s="33">
        <f t="shared" si="19"/>
        <v>47756</v>
      </c>
      <c r="P92" s="1"/>
      <c r="Q92" s="42">
        <f t="shared" si="9"/>
        <v>10.95</v>
      </c>
      <c r="R92" s="41">
        <v>1.009125</v>
      </c>
      <c r="S92" s="41">
        <v>0.50685409999999997</v>
      </c>
      <c r="T92" s="41">
        <v>0.33943509999999999</v>
      </c>
      <c r="U92" s="41">
        <v>0.25572899999999998</v>
      </c>
      <c r="V92" s="41">
        <v>0.2055082</v>
      </c>
      <c r="W92">
        <v>0.17202990000000001</v>
      </c>
      <c r="X92">
        <v>0.14811879999999999</v>
      </c>
      <c r="Y92">
        <v>0.1301872</v>
      </c>
      <c r="Z92">
        <v>0.1162419</v>
      </c>
      <c r="AA92">
        <v>0.1050871</v>
      </c>
      <c r="AB92">
        <v>9.5961699999999997E-2</v>
      </c>
      <c r="AC92">
        <v>8.8358300000000001E-2</v>
      </c>
      <c r="AD92">
        <v>8.1925799999999993E-2</v>
      </c>
      <c r="AE92">
        <v>7.6413099999999998E-2</v>
      </c>
      <c r="AF92">
        <v>7.1636500000000006E-2</v>
      </c>
      <c r="AG92">
        <v>6.7457699999999995E-2</v>
      </c>
      <c r="AH92">
        <v>6.3771400000000006E-2</v>
      </c>
      <c r="AI92">
        <v>6.0495399999999998E-2</v>
      </c>
      <c r="AJ92">
        <v>5.7564999999999998E-2</v>
      </c>
      <c r="AK92">
        <v>5.4928400000000002E-2</v>
      </c>
      <c r="AL92">
        <v>5.2543399999999997E-2</v>
      </c>
      <c r="AM92">
        <v>5.0375999999999997E-2</v>
      </c>
      <c r="AN92">
        <v>4.8397599999999999E-2</v>
      </c>
      <c r="AO92">
        <v>4.6584599999999997E-2</v>
      </c>
      <c r="AP92">
        <v>4.49173E-2</v>
      </c>
      <c r="AQ92">
        <v>4.3378699999999999E-2</v>
      </c>
      <c r="AR92">
        <v>4.1954600000000002E-2</v>
      </c>
      <c r="AS92">
        <v>4.0632700000000001E-2</v>
      </c>
      <c r="AT92">
        <v>3.9402399999999997E-2</v>
      </c>
      <c r="AU92">
        <v>3.8254700000000003E-2</v>
      </c>
      <c r="AV92">
        <v>3.7181400000000003E-2</v>
      </c>
      <c r="AW92">
        <v>3.6175600000000002E-2</v>
      </c>
      <c r="AX92">
        <v>3.5231199999999997E-2</v>
      </c>
      <c r="AY92">
        <v>3.4342699999999997E-2</v>
      </c>
      <c r="AZ92">
        <v>3.3505399999999998E-2</v>
      </c>
      <c r="BA92">
        <v>3.2715000000000001E-2</v>
      </c>
      <c r="BB92">
        <v>3.1967700000000002E-2</v>
      </c>
      <c r="BC92">
        <v>3.1260099999999999E-2</v>
      </c>
      <c r="BD92">
        <v>3.05892E-2</v>
      </c>
      <c r="BE92">
        <v>2.9952099999999999E-2</v>
      </c>
      <c r="BF92">
        <v>2.9346400000000002E-2</v>
      </c>
      <c r="BG92">
        <v>2.8769900000000001E-2</v>
      </c>
      <c r="BH92">
        <v>2.8220499999999999E-2</v>
      </c>
      <c r="BI92">
        <v>2.7696399999999999E-2</v>
      </c>
      <c r="BJ92">
        <v>2.7195899999999999E-2</v>
      </c>
      <c r="BK92">
        <v>2.6717500000000002E-2</v>
      </c>
      <c r="BL92">
        <v>2.62597E-2</v>
      </c>
      <c r="BM92">
        <v>2.5821199999999999E-2</v>
      </c>
      <c r="BN92">
        <v>2.5401E-2</v>
      </c>
      <c r="BO92">
        <v>2.4997800000000001E-2</v>
      </c>
      <c r="BP92">
        <v>2.4610699999999999E-2</v>
      </c>
      <c r="BQ92">
        <v>2.4238699999999998E-2</v>
      </c>
      <c r="BR92">
        <v>2.3881099999999999E-2</v>
      </c>
      <c r="BS92">
        <v>2.3536899999999999E-2</v>
      </c>
      <c r="BT92">
        <v>2.32055E-2</v>
      </c>
      <c r="BU92">
        <v>2.2886099999999999E-2</v>
      </c>
      <c r="BV92">
        <v>2.2578299999999999E-2</v>
      </c>
      <c r="BW92">
        <v>2.2281200000000001E-2</v>
      </c>
      <c r="BX92">
        <v>2.19945E-2</v>
      </c>
      <c r="BY92">
        <v>2.1717500000000001E-2</v>
      </c>
      <c r="BZ92">
        <v>2.1449800000000002E-2</v>
      </c>
      <c r="CA92">
        <v>2.1191000000000002E-2</v>
      </c>
      <c r="CB92">
        <v>2.09406E-2</v>
      </c>
      <c r="CC92">
        <v>2.0698299999999999E-2</v>
      </c>
      <c r="CD92">
        <v>2.0463599999999998E-2</v>
      </c>
      <c r="CE92">
        <v>2.0236199999999999E-2</v>
      </c>
      <c r="CF92">
        <v>2.00158E-2</v>
      </c>
      <c r="CG92">
        <v>1.98021E-2</v>
      </c>
      <c r="CH92">
        <v>1.9594799999999999E-2</v>
      </c>
      <c r="CI92">
        <v>1.93936E-2</v>
      </c>
      <c r="CJ92">
        <v>1.9198199999999999E-2</v>
      </c>
      <c r="CK92">
        <v>1.9008500000000001E-2</v>
      </c>
      <c r="CM92">
        <v>61</v>
      </c>
      <c r="CN92">
        <v>62</v>
      </c>
    </row>
    <row r="93" spans="2:92" x14ac:dyDescent="0.25">
      <c r="B93" s="6">
        <f t="shared" si="1"/>
        <v>61</v>
      </c>
      <c r="C93" s="21">
        <f t="shared" si="20"/>
        <v>0</v>
      </c>
      <c r="D93" s="65">
        <f t="shared" si="14"/>
        <v>0</v>
      </c>
      <c r="E93" s="65">
        <f t="shared" si="6"/>
        <v>0</v>
      </c>
      <c r="F93" s="65">
        <f t="shared" si="7"/>
        <v>9.6</v>
      </c>
      <c r="G93" s="65">
        <f t="shared" si="15"/>
        <v>0</v>
      </c>
      <c r="H93" s="65">
        <f t="shared" si="13"/>
        <v>0</v>
      </c>
      <c r="I93" s="65">
        <f t="shared" si="16"/>
        <v>0</v>
      </c>
      <c r="J93" s="65">
        <f t="shared" si="21"/>
        <v>0</v>
      </c>
      <c r="K93" s="65">
        <f t="shared" si="22"/>
        <v>0</v>
      </c>
      <c r="L93" s="33">
        <f t="shared" si="19"/>
        <v>47787</v>
      </c>
      <c r="Q93" s="42">
        <f t="shared" si="9"/>
        <v>11</v>
      </c>
      <c r="R93" s="41">
        <v>1.0091667</v>
      </c>
      <c r="S93" s="41">
        <v>0.50688549999999999</v>
      </c>
      <c r="T93" s="41">
        <v>0.33946300000000001</v>
      </c>
      <c r="U93" s="41">
        <v>0.25575530000000002</v>
      </c>
      <c r="V93" s="41">
        <v>0.20553350000000001</v>
      </c>
      <c r="W93">
        <v>0.1720545</v>
      </c>
      <c r="X93">
        <v>0.148143</v>
      </c>
      <c r="Y93">
        <v>0.1302111</v>
      </c>
      <c r="Z93">
        <v>0.1162657</v>
      </c>
      <c r="AA93">
        <v>0.1051107</v>
      </c>
      <c r="AB93">
        <v>9.5985100000000004E-2</v>
      </c>
      <c r="AC93">
        <v>8.8381699999999994E-2</v>
      </c>
      <c r="AD93">
        <v>8.1948999999999994E-2</v>
      </c>
      <c r="AE93">
        <v>7.6436299999999999E-2</v>
      </c>
      <c r="AF93">
        <v>7.1659600000000004E-2</v>
      </c>
      <c r="AG93">
        <v>6.7480799999999994E-2</v>
      </c>
      <c r="AH93">
        <v>6.3794500000000004E-2</v>
      </c>
      <c r="AI93">
        <v>6.0518500000000003E-2</v>
      </c>
      <c r="AJ93">
        <v>5.7588100000000003E-2</v>
      </c>
      <c r="AK93">
        <v>5.49515E-2</v>
      </c>
      <c r="AL93">
        <v>5.2566599999999998E-2</v>
      </c>
      <c r="AM93">
        <v>5.0399100000000002E-2</v>
      </c>
      <c r="AN93">
        <v>4.84208E-2</v>
      </c>
      <c r="AO93">
        <v>4.6607799999999998E-2</v>
      </c>
      <c r="AP93">
        <v>4.4940500000000001E-2</v>
      </c>
      <c r="AQ93">
        <v>4.34019E-2</v>
      </c>
      <c r="AR93">
        <v>4.1977899999999999E-2</v>
      </c>
      <c r="AS93">
        <v>4.0655999999999998E-2</v>
      </c>
      <c r="AT93">
        <v>3.9425799999999997E-2</v>
      </c>
      <c r="AU93">
        <v>3.8278100000000002E-2</v>
      </c>
      <c r="AV93">
        <v>3.7204800000000003E-2</v>
      </c>
      <c r="AW93">
        <v>3.6199099999999998E-2</v>
      </c>
      <c r="AX93">
        <v>3.52547E-2</v>
      </c>
      <c r="AY93">
        <v>3.4366300000000002E-2</v>
      </c>
      <c r="AZ93">
        <v>3.3529099999999999E-2</v>
      </c>
      <c r="BA93">
        <v>3.2738700000000003E-2</v>
      </c>
      <c r="BB93">
        <v>3.1991499999999999E-2</v>
      </c>
      <c r="BC93">
        <v>3.1283900000000003E-2</v>
      </c>
      <c r="BD93">
        <v>3.0613000000000001E-2</v>
      </c>
      <c r="BE93">
        <v>2.99759E-2</v>
      </c>
      <c r="BF93">
        <v>2.9370299999999998E-2</v>
      </c>
      <c r="BG93">
        <v>2.8793900000000001E-2</v>
      </c>
      <c r="BH93">
        <v>2.8244499999999999E-2</v>
      </c>
      <c r="BI93">
        <v>2.7720499999999999E-2</v>
      </c>
      <c r="BJ93">
        <v>2.7220000000000001E-2</v>
      </c>
      <c r="BK93">
        <v>2.67417E-2</v>
      </c>
      <c r="BL93">
        <v>2.6283899999999999E-2</v>
      </c>
      <c r="BM93">
        <v>2.58455E-2</v>
      </c>
      <c r="BN93">
        <v>2.5425300000000001E-2</v>
      </c>
      <c r="BO93">
        <v>2.5022200000000001E-2</v>
      </c>
      <c r="BP93">
        <v>2.46351E-2</v>
      </c>
      <c r="BQ93">
        <v>2.4263199999999999E-2</v>
      </c>
      <c r="BR93">
        <v>2.3905599999999999E-2</v>
      </c>
      <c r="BS93">
        <v>2.3561499999999999E-2</v>
      </c>
      <c r="BT93">
        <v>2.32301E-2</v>
      </c>
      <c r="BU93">
        <v>2.2910900000000001E-2</v>
      </c>
      <c r="BV93">
        <v>2.2603000000000002E-2</v>
      </c>
      <c r="BW93">
        <v>2.2305999999999999E-2</v>
      </c>
      <c r="BX93">
        <v>2.2019299999999999E-2</v>
      </c>
      <c r="BY93">
        <v>2.1742399999999999E-2</v>
      </c>
      <c r="BZ93">
        <v>2.1474799999999999E-2</v>
      </c>
      <c r="CA93">
        <v>2.1216100000000002E-2</v>
      </c>
      <c r="CB93">
        <v>2.09657E-2</v>
      </c>
      <c r="CC93">
        <v>2.0723399999999999E-2</v>
      </c>
      <c r="CD93">
        <v>2.0488800000000001E-2</v>
      </c>
      <c r="CE93">
        <v>2.0261500000000002E-2</v>
      </c>
      <c r="CF93">
        <v>2.0041099999999999E-2</v>
      </c>
      <c r="CG93">
        <v>1.9827500000000001E-2</v>
      </c>
      <c r="CH93">
        <v>1.9620200000000001E-2</v>
      </c>
      <c r="CI93">
        <v>1.9419100000000002E-2</v>
      </c>
      <c r="CJ93">
        <v>1.9223799999999999E-2</v>
      </c>
      <c r="CK93">
        <v>1.9034100000000002E-2</v>
      </c>
      <c r="CM93">
        <v>62</v>
      </c>
      <c r="CN93">
        <v>63</v>
      </c>
    </row>
    <row r="94" spans="2:92" x14ac:dyDescent="0.25">
      <c r="B94" s="6">
        <f t="shared" si="1"/>
        <v>62</v>
      </c>
      <c r="C94" s="21">
        <f t="shared" si="20"/>
        <v>0</v>
      </c>
      <c r="D94" s="65">
        <f t="shared" si="14"/>
        <v>0</v>
      </c>
      <c r="E94" s="65">
        <f t="shared" si="6"/>
        <v>0</v>
      </c>
      <c r="F94" s="65">
        <f t="shared" si="7"/>
        <v>9.6</v>
      </c>
      <c r="G94" s="65">
        <f t="shared" si="15"/>
        <v>0</v>
      </c>
      <c r="H94" s="65">
        <f t="shared" si="13"/>
        <v>0</v>
      </c>
      <c r="I94" s="65">
        <f t="shared" si="16"/>
        <v>0</v>
      </c>
      <c r="J94" s="65">
        <f t="shared" si="21"/>
        <v>0</v>
      </c>
      <c r="K94" s="65">
        <f t="shared" si="22"/>
        <v>0</v>
      </c>
      <c r="L94" s="33">
        <f t="shared" si="19"/>
        <v>47817</v>
      </c>
      <c r="Q94" s="42">
        <f t="shared" si="9"/>
        <v>11.05</v>
      </c>
      <c r="R94" s="41">
        <v>1.0092083000000001</v>
      </c>
      <c r="S94" s="41">
        <v>0.50691679999999995</v>
      </c>
      <c r="T94" s="41">
        <v>0.33949099999999999</v>
      </c>
      <c r="U94" s="41">
        <v>0.2557816</v>
      </c>
      <c r="V94" s="41">
        <v>0.20555880000000001</v>
      </c>
      <c r="W94">
        <v>0.17207919999999999</v>
      </c>
      <c r="X94">
        <v>0.1481673</v>
      </c>
      <c r="Y94">
        <v>0.13023509999999999</v>
      </c>
      <c r="Z94">
        <v>0.1162894</v>
      </c>
      <c r="AA94">
        <v>0.1051342</v>
      </c>
      <c r="AB94">
        <v>9.6008499999999997E-2</v>
      </c>
      <c r="AC94">
        <v>8.8404999999999997E-2</v>
      </c>
      <c r="AD94">
        <v>8.1972299999999998E-2</v>
      </c>
      <c r="AE94">
        <v>7.6459600000000003E-2</v>
      </c>
      <c r="AF94">
        <v>7.1682800000000005E-2</v>
      </c>
      <c r="AG94">
        <v>6.7503999999999995E-2</v>
      </c>
      <c r="AH94">
        <v>6.3817600000000002E-2</v>
      </c>
      <c r="AI94">
        <v>6.0541699999999997E-2</v>
      </c>
      <c r="AJ94">
        <v>5.7611299999999997E-2</v>
      </c>
      <c r="AK94">
        <v>5.4974599999999998E-2</v>
      </c>
      <c r="AL94">
        <v>5.2589700000000003E-2</v>
      </c>
      <c r="AM94">
        <v>5.0422300000000003E-2</v>
      </c>
      <c r="AN94">
        <v>4.8444000000000001E-2</v>
      </c>
      <c r="AO94">
        <v>4.6631100000000002E-2</v>
      </c>
      <c r="AP94">
        <v>4.4963700000000002E-2</v>
      </c>
      <c r="AQ94">
        <v>4.3425199999999997E-2</v>
      </c>
      <c r="AR94">
        <v>4.2001200000000002E-2</v>
      </c>
      <c r="AS94">
        <v>4.0679399999999998E-2</v>
      </c>
      <c r="AT94">
        <v>3.9449199999999997E-2</v>
      </c>
      <c r="AU94">
        <v>3.8301500000000002E-2</v>
      </c>
      <c r="AV94">
        <v>3.7228299999999999E-2</v>
      </c>
      <c r="AW94">
        <v>3.6222600000000001E-2</v>
      </c>
      <c r="AX94">
        <v>3.5278299999999999E-2</v>
      </c>
      <c r="AY94">
        <v>3.4389900000000001E-2</v>
      </c>
      <c r="AZ94">
        <v>3.3552699999999998E-2</v>
      </c>
      <c r="BA94">
        <v>3.2762399999999997E-2</v>
      </c>
      <c r="BB94">
        <v>3.2015200000000001E-2</v>
      </c>
      <c r="BC94">
        <v>3.1307700000000001E-2</v>
      </c>
      <c r="BD94">
        <v>3.0636799999999999E-2</v>
      </c>
      <c r="BE94">
        <v>2.99998E-2</v>
      </c>
      <c r="BF94">
        <v>2.9394199999999999E-2</v>
      </c>
      <c r="BG94">
        <v>2.8817800000000001E-2</v>
      </c>
      <c r="BH94">
        <v>2.8268600000000001E-2</v>
      </c>
      <c r="BI94">
        <v>2.7744600000000001E-2</v>
      </c>
      <c r="BJ94">
        <v>2.72442E-2</v>
      </c>
      <c r="BK94">
        <v>2.6765799999999999E-2</v>
      </c>
      <c r="BL94">
        <v>2.6308100000000001E-2</v>
      </c>
      <c r="BM94">
        <v>2.5869799999999998E-2</v>
      </c>
      <c r="BN94">
        <v>2.5449699999999999E-2</v>
      </c>
      <c r="BO94">
        <v>2.5046599999999999E-2</v>
      </c>
      <c r="BP94">
        <v>2.46596E-2</v>
      </c>
      <c r="BQ94">
        <v>2.4287699999999999E-2</v>
      </c>
      <c r="BR94">
        <v>2.3930199999999999E-2</v>
      </c>
      <c r="BS94">
        <v>2.3586099999999999E-2</v>
      </c>
      <c r="BT94">
        <v>2.3254799999999999E-2</v>
      </c>
      <c r="BU94">
        <v>2.29356E-2</v>
      </c>
      <c r="BV94">
        <v>2.26278E-2</v>
      </c>
      <c r="BW94">
        <v>2.2330900000000001E-2</v>
      </c>
      <c r="BX94">
        <v>2.20442E-2</v>
      </c>
      <c r="BY94">
        <v>2.1767399999999999E-2</v>
      </c>
      <c r="BZ94">
        <v>2.1499799999999999E-2</v>
      </c>
      <c r="CA94">
        <v>2.1241099999999999E-2</v>
      </c>
      <c r="CB94">
        <v>2.09908E-2</v>
      </c>
      <c r="CC94">
        <v>2.0748599999999999E-2</v>
      </c>
      <c r="CD94">
        <v>2.0514000000000001E-2</v>
      </c>
      <c r="CE94">
        <v>2.0286800000000001E-2</v>
      </c>
      <c r="CF94">
        <v>2.0066500000000001E-2</v>
      </c>
      <c r="CG94">
        <v>1.98529E-2</v>
      </c>
      <c r="CH94">
        <v>1.9645699999999999E-2</v>
      </c>
      <c r="CI94">
        <v>1.9444599999999999E-2</v>
      </c>
      <c r="CJ94">
        <v>1.92493E-2</v>
      </c>
      <c r="CK94">
        <v>1.9059699999999999E-2</v>
      </c>
      <c r="CM94">
        <v>63</v>
      </c>
      <c r="CN94">
        <v>64</v>
      </c>
    </row>
    <row r="95" spans="2:92" x14ac:dyDescent="0.25">
      <c r="B95" s="6">
        <f t="shared" si="1"/>
        <v>63</v>
      </c>
      <c r="C95" s="21">
        <f t="shared" si="20"/>
        <v>0</v>
      </c>
      <c r="D95" s="65">
        <f t="shared" si="14"/>
        <v>0</v>
      </c>
      <c r="E95" s="65">
        <f t="shared" si="6"/>
        <v>0</v>
      </c>
      <c r="F95" s="65">
        <f t="shared" si="7"/>
        <v>9.6</v>
      </c>
      <c r="G95" s="65">
        <f t="shared" si="15"/>
        <v>0</v>
      </c>
      <c r="H95" s="65">
        <f t="shared" si="13"/>
        <v>0</v>
      </c>
      <c r="I95" s="65">
        <f t="shared" si="16"/>
        <v>0</v>
      </c>
      <c r="J95" s="65">
        <f t="shared" si="21"/>
        <v>0</v>
      </c>
      <c r="K95" s="65">
        <f t="shared" si="22"/>
        <v>0</v>
      </c>
      <c r="L95" s="33">
        <f t="shared" si="19"/>
        <v>47848</v>
      </c>
      <c r="Q95" s="42">
        <f t="shared" si="9"/>
        <v>11.1</v>
      </c>
      <c r="R95" s="41">
        <v>1.00925</v>
      </c>
      <c r="S95" s="41">
        <v>0.50694810000000001</v>
      </c>
      <c r="T95" s="41">
        <v>0.33951890000000001</v>
      </c>
      <c r="U95" s="41">
        <v>0.25580789999999998</v>
      </c>
      <c r="V95" s="41">
        <v>0.20558409999999999</v>
      </c>
      <c r="W95">
        <v>0.1721039</v>
      </c>
      <c r="X95">
        <v>0.1481915</v>
      </c>
      <c r="Y95">
        <v>0.13025900000000001</v>
      </c>
      <c r="Z95">
        <v>0.1163131</v>
      </c>
      <c r="AA95">
        <v>0.1051578</v>
      </c>
      <c r="AB95">
        <v>9.6032000000000006E-2</v>
      </c>
      <c r="AC95">
        <v>8.8428300000000001E-2</v>
      </c>
      <c r="AD95">
        <v>8.1995499999999999E-2</v>
      </c>
      <c r="AE95">
        <v>7.6482800000000004E-2</v>
      </c>
      <c r="AF95">
        <v>7.1706000000000006E-2</v>
      </c>
      <c r="AG95">
        <v>6.7527100000000007E-2</v>
      </c>
      <c r="AH95">
        <v>6.3840800000000003E-2</v>
      </c>
      <c r="AI95">
        <v>6.0564800000000002E-2</v>
      </c>
      <c r="AJ95">
        <v>5.7634400000000002E-2</v>
      </c>
      <c r="AK95">
        <v>5.4997799999999999E-2</v>
      </c>
      <c r="AL95">
        <v>5.2612899999999997E-2</v>
      </c>
      <c r="AM95">
        <v>5.0445499999999997E-2</v>
      </c>
      <c r="AN95">
        <v>4.8467200000000002E-2</v>
      </c>
      <c r="AO95">
        <v>4.6654300000000003E-2</v>
      </c>
      <c r="AP95">
        <v>4.4986999999999999E-2</v>
      </c>
      <c r="AQ95">
        <v>4.3448500000000001E-2</v>
      </c>
      <c r="AR95">
        <v>4.2024499999999999E-2</v>
      </c>
      <c r="AS95">
        <v>4.0702700000000001E-2</v>
      </c>
      <c r="AT95">
        <v>3.9472599999999997E-2</v>
      </c>
      <c r="AU95">
        <v>3.8324900000000002E-2</v>
      </c>
      <c r="AV95">
        <v>3.7251800000000002E-2</v>
      </c>
      <c r="AW95">
        <v>3.6246100000000003E-2</v>
      </c>
      <c r="AX95">
        <v>3.5301800000000001E-2</v>
      </c>
      <c r="AY95">
        <v>3.44135E-2</v>
      </c>
      <c r="AZ95">
        <v>3.3576300000000003E-2</v>
      </c>
      <c r="BA95">
        <v>3.2786099999999999E-2</v>
      </c>
      <c r="BB95">
        <v>3.2038900000000002E-2</v>
      </c>
      <c r="BC95">
        <v>3.1331499999999998E-2</v>
      </c>
      <c r="BD95">
        <v>3.06606E-2</v>
      </c>
      <c r="BE95">
        <v>3.00237E-2</v>
      </c>
      <c r="BF95">
        <v>2.9418199999999999E-2</v>
      </c>
      <c r="BG95">
        <v>2.8841800000000001E-2</v>
      </c>
      <c r="BH95">
        <v>2.8292600000000001E-2</v>
      </c>
      <c r="BI95">
        <v>2.77687E-2</v>
      </c>
      <c r="BJ95">
        <v>2.7268299999999999E-2</v>
      </c>
      <c r="BK95">
        <v>2.6790000000000001E-2</v>
      </c>
      <c r="BL95">
        <v>2.6332399999999999E-2</v>
      </c>
      <c r="BM95">
        <v>2.58941E-2</v>
      </c>
      <c r="BN95">
        <v>2.5474E-2</v>
      </c>
      <c r="BO95">
        <v>2.5071E-2</v>
      </c>
      <c r="BP95">
        <v>2.4684000000000001E-2</v>
      </c>
      <c r="BQ95">
        <v>2.4312199999999999E-2</v>
      </c>
      <c r="BR95">
        <v>2.3954699999999999E-2</v>
      </c>
      <c r="BS95">
        <v>2.3610699999999998E-2</v>
      </c>
      <c r="BT95">
        <v>2.3279500000000002E-2</v>
      </c>
      <c r="BU95">
        <v>2.2960299999999999E-2</v>
      </c>
      <c r="BV95">
        <v>2.2652599999999998E-2</v>
      </c>
      <c r="BW95">
        <v>2.2355699999999999E-2</v>
      </c>
      <c r="BX95">
        <v>2.2069100000000001E-2</v>
      </c>
      <c r="BY95">
        <v>2.1792300000000001E-2</v>
      </c>
      <c r="BZ95">
        <v>2.15248E-2</v>
      </c>
      <c r="CA95">
        <v>2.1266199999999999E-2</v>
      </c>
      <c r="CB95">
        <v>2.1016E-2</v>
      </c>
      <c r="CC95">
        <v>2.0773799999999999E-2</v>
      </c>
      <c r="CD95">
        <v>2.05393E-2</v>
      </c>
      <c r="CE95">
        <v>2.03121E-2</v>
      </c>
      <c r="CF95">
        <v>2.00918E-2</v>
      </c>
      <c r="CG95">
        <v>1.9878300000000002E-2</v>
      </c>
      <c r="CH95">
        <v>1.96711E-2</v>
      </c>
      <c r="CI95">
        <v>1.9470100000000001E-2</v>
      </c>
      <c r="CJ95">
        <v>1.9274900000000001E-2</v>
      </c>
      <c r="CK95">
        <v>1.9085299999999999E-2</v>
      </c>
      <c r="CM95">
        <v>64</v>
      </c>
      <c r="CN95">
        <v>65</v>
      </c>
    </row>
    <row r="96" spans="2:92" x14ac:dyDescent="0.25">
      <c r="B96" s="6">
        <f t="shared" si="1"/>
        <v>64</v>
      </c>
      <c r="C96" s="21">
        <f t="shared" si="20"/>
        <v>0</v>
      </c>
      <c r="D96" s="65">
        <f t="shared" si="14"/>
        <v>0</v>
      </c>
      <c r="E96" s="65">
        <f t="shared" si="6"/>
        <v>0</v>
      </c>
      <c r="F96" s="65">
        <f t="shared" si="7"/>
        <v>9.6</v>
      </c>
      <c r="G96" s="65">
        <f t="shared" si="15"/>
        <v>0</v>
      </c>
      <c r="H96" s="65">
        <f t="shared" si="13"/>
        <v>0</v>
      </c>
      <c r="I96" s="65">
        <f t="shared" si="16"/>
        <v>0</v>
      </c>
      <c r="J96" s="65">
        <f t="shared" si="21"/>
        <v>0</v>
      </c>
      <c r="K96" s="65">
        <f t="shared" si="22"/>
        <v>0</v>
      </c>
      <c r="L96" s="33">
        <f t="shared" si="19"/>
        <v>47879</v>
      </c>
      <c r="Q96" s="42">
        <f t="shared" si="9"/>
        <v>11.15</v>
      </c>
      <c r="R96" s="41">
        <v>1.0092916999999999</v>
      </c>
      <c r="S96" s="41">
        <v>0.50697950000000003</v>
      </c>
      <c r="T96" s="41">
        <v>0.33954689999999998</v>
      </c>
      <c r="U96" s="41">
        <v>0.25583410000000001</v>
      </c>
      <c r="V96" s="41">
        <v>0.2056094</v>
      </c>
      <c r="W96">
        <v>0.17212859999999999</v>
      </c>
      <c r="X96">
        <v>0.14821580000000001</v>
      </c>
      <c r="Y96">
        <v>0.13028300000000001</v>
      </c>
      <c r="Z96">
        <v>0.1163368</v>
      </c>
      <c r="AA96">
        <v>0.10518130000000001</v>
      </c>
      <c r="AB96">
        <v>9.6055399999999999E-2</v>
      </c>
      <c r="AC96">
        <v>8.8451600000000005E-2</v>
      </c>
      <c r="AD96">
        <v>8.2018800000000003E-2</v>
      </c>
      <c r="AE96">
        <v>7.6506000000000005E-2</v>
      </c>
      <c r="AF96">
        <v>7.1729100000000004E-2</v>
      </c>
      <c r="AG96">
        <v>6.7550299999999994E-2</v>
      </c>
      <c r="AH96">
        <v>6.3863900000000001E-2</v>
      </c>
      <c r="AI96">
        <v>6.05879E-2</v>
      </c>
      <c r="AJ96">
        <v>5.76575E-2</v>
      </c>
      <c r="AK96">
        <v>5.5020899999999998E-2</v>
      </c>
      <c r="AL96">
        <v>5.2636099999999998E-2</v>
      </c>
      <c r="AM96">
        <v>5.0468699999999998E-2</v>
      </c>
      <c r="AN96">
        <v>4.8490400000000003E-2</v>
      </c>
      <c r="AO96">
        <v>4.6677499999999997E-2</v>
      </c>
      <c r="AP96">
        <v>4.5010300000000003E-2</v>
      </c>
      <c r="AQ96">
        <v>4.3471799999999998E-2</v>
      </c>
      <c r="AR96">
        <v>4.2047800000000003E-2</v>
      </c>
      <c r="AS96">
        <v>4.0726100000000001E-2</v>
      </c>
      <c r="AT96">
        <v>3.9496000000000003E-2</v>
      </c>
      <c r="AU96">
        <v>3.8348399999999998E-2</v>
      </c>
      <c r="AV96">
        <v>3.7275200000000001E-2</v>
      </c>
      <c r="AW96">
        <v>3.6269599999999999E-2</v>
      </c>
      <c r="AX96">
        <v>3.53254E-2</v>
      </c>
      <c r="AY96">
        <v>3.4437099999999998E-2</v>
      </c>
      <c r="AZ96">
        <v>3.3599999999999998E-2</v>
      </c>
      <c r="BA96">
        <v>3.28098E-2</v>
      </c>
      <c r="BB96">
        <v>3.20627E-2</v>
      </c>
      <c r="BC96">
        <v>3.1355300000000003E-2</v>
      </c>
      <c r="BD96">
        <v>3.06845E-2</v>
      </c>
      <c r="BE96">
        <v>3.0047600000000001E-2</v>
      </c>
      <c r="BF96">
        <v>2.9442099999999999E-2</v>
      </c>
      <c r="BG96">
        <v>2.88658E-2</v>
      </c>
      <c r="BH96">
        <v>2.83167E-2</v>
      </c>
      <c r="BI96">
        <v>2.7792799999999999E-2</v>
      </c>
      <c r="BJ96">
        <v>2.7292500000000001E-2</v>
      </c>
      <c r="BK96">
        <v>2.68142E-2</v>
      </c>
      <c r="BL96">
        <v>2.63567E-2</v>
      </c>
      <c r="BM96">
        <v>2.5918400000000001E-2</v>
      </c>
      <c r="BN96">
        <v>2.5498400000000001E-2</v>
      </c>
      <c r="BO96">
        <v>2.50954E-2</v>
      </c>
      <c r="BP96">
        <v>2.4708500000000001E-2</v>
      </c>
      <c r="BQ96">
        <v>2.4336799999999999E-2</v>
      </c>
      <c r="BR96">
        <v>2.3979299999999999E-2</v>
      </c>
      <c r="BS96">
        <v>2.3635400000000001E-2</v>
      </c>
      <c r="BT96">
        <v>2.3304200000000001E-2</v>
      </c>
      <c r="BU96">
        <v>2.2985100000000001E-2</v>
      </c>
      <c r="BV96">
        <v>2.26774E-2</v>
      </c>
      <c r="BW96">
        <v>2.23806E-2</v>
      </c>
      <c r="BX96">
        <v>2.2093999999999999E-2</v>
      </c>
      <c r="BY96">
        <v>2.1817300000000001E-2</v>
      </c>
      <c r="BZ96">
        <v>2.15499E-2</v>
      </c>
      <c r="CA96">
        <v>2.1291299999999999E-2</v>
      </c>
      <c r="CB96">
        <v>2.10411E-2</v>
      </c>
      <c r="CC96">
        <v>2.0799000000000002E-2</v>
      </c>
      <c r="CD96">
        <v>2.0564499999999999E-2</v>
      </c>
      <c r="CE96">
        <v>2.0337399999999999E-2</v>
      </c>
      <c r="CF96">
        <v>2.0117199999999998E-2</v>
      </c>
      <c r="CG96">
        <v>1.99037E-2</v>
      </c>
      <c r="CH96">
        <v>1.9696600000000002E-2</v>
      </c>
      <c r="CI96">
        <v>1.9495599999999998E-2</v>
      </c>
      <c r="CJ96">
        <v>1.9300500000000002E-2</v>
      </c>
      <c r="CK96">
        <v>1.9111E-2</v>
      </c>
      <c r="CM96">
        <v>65</v>
      </c>
      <c r="CN96">
        <v>66</v>
      </c>
    </row>
    <row r="97" spans="2:92" x14ac:dyDescent="0.25">
      <c r="B97" s="6">
        <f t="shared" si="1"/>
        <v>65</v>
      </c>
      <c r="C97" s="21">
        <f t="shared" si="20"/>
        <v>0</v>
      </c>
      <c r="D97" s="65">
        <f t="shared" si="14"/>
        <v>0</v>
      </c>
      <c r="E97" s="65">
        <f t="shared" si="6"/>
        <v>0</v>
      </c>
      <c r="F97" s="65">
        <f t="shared" si="7"/>
        <v>9.6</v>
      </c>
      <c r="G97" s="65">
        <f t="shared" si="15"/>
        <v>0</v>
      </c>
      <c r="H97" s="65">
        <f t="shared" ref="H97:H104" si="23">D97-G97</f>
        <v>0</v>
      </c>
      <c r="I97" s="65">
        <f t="shared" si="16"/>
        <v>0</v>
      </c>
      <c r="J97" s="65">
        <f t="shared" si="21"/>
        <v>0</v>
      </c>
      <c r="K97" s="65">
        <f t="shared" si="22"/>
        <v>0</v>
      </c>
      <c r="L97" s="33">
        <f t="shared" si="19"/>
        <v>47907</v>
      </c>
      <c r="Q97" s="42">
        <f t="shared" si="9"/>
        <v>11.2</v>
      </c>
      <c r="R97" s="41">
        <v>1.0093333</v>
      </c>
      <c r="S97" s="41">
        <v>0.50701079999999998</v>
      </c>
      <c r="T97" s="41">
        <v>0.33957480000000001</v>
      </c>
      <c r="U97" s="41">
        <v>0.25586039999999999</v>
      </c>
      <c r="V97" s="41">
        <v>0.2056347</v>
      </c>
      <c r="W97">
        <v>0.17215330000000001</v>
      </c>
      <c r="X97">
        <v>0.14824000000000001</v>
      </c>
      <c r="Y97">
        <v>0.1303069</v>
      </c>
      <c r="Z97">
        <v>0.11636050000000001</v>
      </c>
      <c r="AA97">
        <v>0.1052049</v>
      </c>
      <c r="AB97">
        <v>9.6078800000000006E-2</v>
      </c>
      <c r="AC97">
        <v>8.8474999999999998E-2</v>
      </c>
      <c r="AD97">
        <v>8.2042100000000007E-2</v>
      </c>
      <c r="AE97">
        <v>7.6529200000000006E-2</v>
      </c>
      <c r="AF97">
        <v>7.1752300000000005E-2</v>
      </c>
      <c r="AG97">
        <v>6.7573400000000006E-2</v>
      </c>
      <c r="AH97">
        <v>6.3887100000000002E-2</v>
      </c>
      <c r="AI97">
        <v>6.0611100000000001E-2</v>
      </c>
      <c r="AJ97">
        <v>5.7680700000000001E-2</v>
      </c>
      <c r="AK97">
        <v>5.5044099999999999E-2</v>
      </c>
      <c r="AL97">
        <v>5.2659200000000003E-2</v>
      </c>
      <c r="AM97">
        <v>5.0491899999999999E-2</v>
      </c>
      <c r="AN97">
        <v>4.8513599999999997E-2</v>
      </c>
      <c r="AO97">
        <v>4.6700699999999998E-2</v>
      </c>
      <c r="AP97">
        <v>4.5033499999999997E-2</v>
      </c>
      <c r="AQ97">
        <v>4.3495100000000002E-2</v>
      </c>
      <c r="AR97">
        <v>4.2071200000000003E-2</v>
      </c>
      <c r="AS97">
        <v>4.0749399999999998E-2</v>
      </c>
      <c r="AT97">
        <v>3.9519400000000003E-2</v>
      </c>
      <c r="AU97">
        <v>3.8371799999999998E-2</v>
      </c>
      <c r="AV97">
        <v>3.7298699999999997E-2</v>
      </c>
      <c r="AW97">
        <v>3.6293199999999998E-2</v>
      </c>
      <c r="AX97">
        <v>3.5348999999999998E-2</v>
      </c>
      <c r="AY97">
        <v>3.4460699999999997E-2</v>
      </c>
      <c r="AZ97">
        <v>3.3623699999999999E-2</v>
      </c>
      <c r="BA97">
        <v>3.2833500000000002E-2</v>
      </c>
      <c r="BB97">
        <v>3.2086400000000001E-2</v>
      </c>
      <c r="BC97">
        <v>3.13791E-2</v>
      </c>
      <c r="BD97">
        <v>3.0708300000000001E-2</v>
      </c>
      <c r="BE97">
        <v>3.0071500000000001E-2</v>
      </c>
      <c r="BF97">
        <v>2.9466099999999999E-2</v>
      </c>
      <c r="BG97">
        <v>2.88898E-2</v>
      </c>
      <c r="BH97">
        <v>2.83407E-2</v>
      </c>
      <c r="BI97">
        <v>2.7816899999999999E-2</v>
      </c>
      <c r="BJ97">
        <v>2.73166E-2</v>
      </c>
      <c r="BK97">
        <v>2.6838500000000001E-2</v>
      </c>
      <c r="BL97">
        <v>2.6380899999999999E-2</v>
      </c>
      <c r="BM97">
        <v>2.5942799999999999E-2</v>
      </c>
      <c r="BN97">
        <v>2.5522799999999998E-2</v>
      </c>
      <c r="BO97">
        <v>2.5119800000000001E-2</v>
      </c>
      <c r="BP97">
        <v>2.4733000000000002E-2</v>
      </c>
      <c r="BQ97">
        <v>2.4361299999999999E-2</v>
      </c>
      <c r="BR97">
        <v>2.4003900000000002E-2</v>
      </c>
      <c r="BS97">
        <v>2.366E-2</v>
      </c>
      <c r="BT97">
        <v>2.33289E-2</v>
      </c>
      <c r="BU97">
        <v>2.30098E-2</v>
      </c>
      <c r="BV97">
        <v>2.2702199999999999E-2</v>
      </c>
      <c r="BW97">
        <v>2.2405499999999998E-2</v>
      </c>
      <c r="BX97">
        <v>2.2119E-2</v>
      </c>
      <c r="BY97">
        <v>2.1842299999999999E-2</v>
      </c>
      <c r="BZ97">
        <v>2.1574900000000001E-2</v>
      </c>
      <c r="CA97">
        <v>2.1316399999999999E-2</v>
      </c>
      <c r="CB97">
        <v>2.10663E-2</v>
      </c>
      <c r="CC97">
        <v>2.0824200000000001E-2</v>
      </c>
      <c r="CD97">
        <v>2.0589799999999998E-2</v>
      </c>
      <c r="CE97">
        <v>2.0362700000000001E-2</v>
      </c>
      <c r="CF97">
        <v>2.01426E-2</v>
      </c>
      <c r="CG97">
        <v>1.9929200000000001E-2</v>
      </c>
      <c r="CH97">
        <v>1.9722099999999999E-2</v>
      </c>
      <c r="CI97">
        <v>1.9521199999999999E-2</v>
      </c>
      <c r="CJ97">
        <v>1.9326099999999999E-2</v>
      </c>
      <c r="CK97">
        <v>1.91367E-2</v>
      </c>
      <c r="CM97">
        <v>66</v>
      </c>
      <c r="CN97">
        <v>67</v>
      </c>
    </row>
    <row r="98" spans="2:92" x14ac:dyDescent="0.25">
      <c r="B98" s="6">
        <f t="shared" ref="B98:B104" si="24">B97+1</f>
        <v>66</v>
      </c>
      <c r="C98" s="21">
        <f t="shared" si="20"/>
        <v>0</v>
      </c>
      <c r="D98" s="65">
        <f t="shared" ref="D98:D104" si="25">IF(ISERR(PMT((F98/12)/100,$H$27-B97,-I97)),0,PMT((F98/12)/100,$H$27-B97,-I97))</f>
        <v>0</v>
      </c>
      <c r="E98" s="65">
        <f t="shared" si="6"/>
        <v>0</v>
      </c>
      <c r="F98" s="65">
        <f t="shared" si="7"/>
        <v>9.6</v>
      </c>
      <c r="G98" s="65">
        <f t="shared" ref="G98:G104" si="26">I97*(F98/100)/12</f>
        <v>0</v>
      </c>
      <c r="H98" s="65">
        <f t="shared" si="23"/>
        <v>0</v>
      </c>
      <c r="I98" s="65">
        <f t="shared" si="16"/>
        <v>0</v>
      </c>
      <c r="J98" s="65">
        <f t="shared" si="21"/>
        <v>0</v>
      </c>
      <c r="K98" s="65">
        <f t="shared" si="22"/>
        <v>0</v>
      </c>
      <c r="L98" s="33">
        <f t="shared" si="19"/>
        <v>47938</v>
      </c>
      <c r="Q98" s="42">
        <f t="shared" si="9"/>
        <v>11.25</v>
      </c>
      <c r="R98" s="41">
        <v>1.0093749999999999</v>
      </c>
      <c r="S98" s="41">
        <v>0.5070422</v>
      </c>
      <c r="T98" s="41">
        <v>0.33960279999999998</v>
      </c>
      <c r="U98" s="41">
        <v>0.25588670000000002</v>
      </c>
      <c r="V98" s="41">
        <v>0.20566000000000001</v>
      </c>
      <c r="W98">
        <v>0.17217789999999999</v>
      </c>
      <c r="X98">
        <v>0.14826429999999999</v>
      </c>
      <c r="Y98">
        <v>0.1303308</v>
      </c>
      <c r="Z98">
        <v>0.11638419999999999</v>
      </c>
      <c r="AA98">
        <v>0.1052284</v>
      </c>
      <c r="AB98">
        <v>9.6102199999999999E-2</v>
      </c>
      <c r="AC98">
        <v>8.8498300000000002E-2</v>
      </c>
      <c r="AD98">
        <v>8.2065299999999994E-2</v>
      </c>
      <c r="AE98">
        <v>7.6552400000000007E-2</v>
      </c>
      <c r="AF98">
        <v>7.1775500000000006E-2</v>
      </c>
      <c r="AG98">
        <v>6.7596600000000007E-2</v>
      </c>
      <c r="AH98">
        <v>6.39102E-2</v>
      </c>
      <c r="AI98">
        <v>6.0634199999999999E-2</v>
      </c>
      <c r="AJ98">
        <v>5.77038E-2</v>
      </c>
      <c r="AK98">
        <v>5.5067199999999997E-2</v>
      </c>
      <c r="AL98">
        <v>5.2682399999999997E-2</v>
      </c>
      <c r="AM98">
        <v>5.05151E-2</v>
      </c>
      <c r="AN98">
        <v>4.8536799999999998E-2</v>
      </c>
      <c r="AO98">
        <v>4.6724000000000002E-2</v>
      </c>
      <c r="AP98">
        <v>4.5056800000000001E-2</v>
      </c>
      <c r="AQ98">
        <v>4.3518399999999999E-2</v>
      </c>
      <c r="AR98">
        <v>4.20945E-2</v>
      </c>
      <c r="AS98">
        <v>4.0772799999999998E-2</v>
      </c>
      <c r="AT98">
        <v>3.9542800000000003E-2</v>
      </c>
      <c r="AU98">
        <v>3.83953E-2</v>
      </c>
      <c r="AV98">
        <v>3.73222E-2</v>
      </c>
      <c r="AW98">
        <v>3.63167E-2</v>
      </c>
      <c r="AX98">
        <v>3.5372500000000001E-2</v>
      </c>
      <c r="AY98">
        <v>3.4484399999999998E-2</v>
      </c>
      <c r="AZ98">
        <v>3.3647299999999998E-2</v>
      </c>
      <c r="BA98">
        <v>3.2857200000000003E-2</v>
      </c>
      <c r="BB98">
        <v>3.2110199999999998E-2</v>
      </c>
      <c r="BC98">
        <v>3.1402899999999997E-2</v>
      </c>
      <c r="BD98">
        <v>3.0732200000000001E-2</v>
      </c>
      <c r="BE98">
        <v>3.0095400000000001E-2</v>
      </c>
      <c r="BF98">
        <v>2.9490100000000002E-2</v>
      </c>
      <c r="BG98">
        <v>2.8913899999999999E-2</v>
      </c>
      <c r="BH98">
        <v>2.8364799999999999E-2</v>
      </c>
      <c r="BI98">
        <v>2.7841000000000001E-2</v>
      </c>
      <c r="BJ98">
        <v>2.7340799999999998E-2</v>
      </c>
      <c r="BK98">
        <v>2.68627E-2</v>
      </c>
      <c r="BL98">
        <v>2.64052E-2</v>
      </c>
      <c r="BM98">
        <v>2.59671E-2</v>
      </c>
      <c r="BN98">
        <v>2.5547199999999999E-2</v>
      </c>
      <c r="BO98">
        <v>2.5144300000000001E-2</v>
      </c>
      <c r="BP98">
        <v>2.4757500000000002E-2</v>
      </c>
      <c r="BQ98">
        <v>2.4385899999999999E-2</v>
      </c>
      <c r="BR98">
        <v>2.4028500000000001E-2</v>
      </c>
      <c r="BS98">
        <v>2.36847E-2</v>
      </c>
      <c r="BT98">
        <v>2.3353599999999999E-2</v>
      </c>
      <c r="BU98">
        <v>2.3034599999999999E-2</v>
      </c>
      <c r="BV98">
        <v>2.27271E-2</v>
      </c>
      <c r="BW98">
        <v>2.24303E-2</v>
      </c>
      <c r="BX98">
        <v>2.2143900000000001E-2</v>
      </c>
      <c r="BY98">
        <v>2.1867299999999999E-2</v>
      </c>
      <c r="BZ98">
        <v>2.1600000000000001E-2</v>
      </c>
      <c r="CA98">
        <v>2.1341499999999999E-2</v>
      </c>
      <c r="CB98">
        <v>2.1091499999999999E-2</v>
      </c>
      <c r="CC98">
        <v>2.0849400000000001E-2</v>
      </c>
      <c r="CD98">
        <v>2.0615100000000001E-2</v>
      </c>
      <c r="CE98">
        <v>2.0388099999999999E-2</v>
      </c>
      <c r="CF98">
        <v>2.0167999999999998E-2</v>
      </c>
      <c r="CG98">
        <v>1.9954599999999999E-2</v>
      </c>
      <c r="CH98">
        <v>1.97477E-2</v>
      </c>
      <c r="CI98">
        <v>1.95468E-2</v>
      </c>
      <c r="CJ98">
        <v>1.9351799999999999E-2</v>
      </c>
      <c r="CK98">
        <v>1.91624E-2</v>
      </c>
      <c r="CM98">
        <v>67</v>
      </c>
      <c r="CN98">
        <v>68</v>
      </c>
    </row>
    <row r="99" spans="2:92" x14ac:dyDescent="0.25">
      <c r="B99" s="6">
        <f t="shared" si="24"/>
        <v>67</v>
      </c>
      <c r="C99" s="21">
        <f t="shared" si="20"/>
        <v>0</v>
      </c>
      <c r="D99" s="65">
        <f t="shared" si="25"/>
        <v>0</v>
      </c>
      <c r="E99" s="65">
        <f t="shared" ref="E99:E104" si="27">IF(0.015*($G99+$H99)&gt;=($I$11*(1+$K$3)),($I$11*(1+$K$3)),0.015*($G99+$H99))</f>
        <v>0</v>
      </c>
      <c r="F99" s="65">
        <f t="shared" ref="F99:F104" si="28">+F98</f>
        <v>9.6</v>
      </c>
      <c r="G99" s="65">
        <f t="shared" si="26"/>
        <v>0</v>
      </c>
      <c r="H99" s="65">
        <f t="shared" si="23"/>
        <v>0</v>
      </c>
      <c r="I99" s="65">
        <f t="shared" si="16"/>
        <v>0</v>
      </c>
      <c r="J99" s="65">
        <f t="shared" si="21"/>
        <v>0</v>
      </c>
      <c r="K99" s="65">
        <f t="shared" si="22"/>
        <v>0</v>
      </c>
      <c r="L99" s="33">
        <f t="shared" ref="L99:L104" si="29">DATE(YEAR(L98),MONTH(L98)+$B$33,CHOOSE(MONTH(L98+$B$33),31,IF(OR(MOD(IF(MONTH(L98)=12,YEAR(L98)+1,YEAR(L98)),400)=0,AND(MOD(IF(MONTH(L98)=12,YEAR(L98)+1,YEAR(L98)),4)=0,MOD(IF(MONTH(L98)=12,YEAR(L98)+1,YEAR(L98)),100)&lt;&gt;0)),29, 28),31,30,31,30,31,31,30,31,30,31))</f>
        <v>47968</v>
      </c>
      <c r="Q99" s="42">
        <f t="shared" ref="Q99:Q105" si="30">ROUNDUP(+Q98+0.05,2)</f>
        <v>11.3</v>
      </c>
      <c r="R99" s="41">
        <v>1.0094167000000001</v>
      </c>
      <c r="S99" s="41">
        <v>0.50707349999999995</v>
      </c>
      <c r="T99" s="41">
        <v>0.33963070000000001</v>
      </c>
      <c r="U99" s="41">
        <v>0.255913</v>
      </c>
      <c r="V99" s="41">
        <v>0.20568529999999999</v>
      </c>
      <c r="W99">
        <v>0.17220260000000001</v>
      </c>
      <c r="X99">
        <v>0.14828849999999999</v>
      </c>
      <c r="Y99">
        <v>0.13035479999999999</v>
      </c>
      <c r="Z99">
        <v>0.116408</v>
      </c>
      <c r="AA99">
        <v>0.105252</v>
      </c>
      <c r="AB99">
        <v>9.6125699999999994E-2</v>
      </c>
      <c r="AC99">
        <v>8.8521699999999995E-2</v>
      </c>
      <c r="AD99">
        <v>8.2088599999999998E-2</v>
      </c>
      <c r="AE99">
        <v>7.6575599999999994E-2</v>
      </c>
      <c r="AF99">
        <v>7.1798699999999993E-2</v>
      </c>
      <c r="AG99">
        <v>6.7619799999999994E-2</v>
      </c>
      <c r="AH99">
        <v>6.3933400000000001E-2</v>
      </c>
      <c r="AI99">
        <v>6.06574E-2</v>
      </c>
      <c r="AJ99">
        <v>5.7727000000000001E-2</v>
      </c>
      <c r="AK99">
        <v>5.5090399999999998E-2</v>
      </c>
      <c r="AL99">
        <v>5.2705599999999998E-2</v>
      </c>
      <c r="AM99">
        <v>5.0538300000000001E-2</v>
      </c>
      <c r="AN99">
        <v>4.8559999999999999E-2</v>
      </c>
      <c r="AO99">
        <v>4.6747200000000003E-2</v>
      </c>
      <c r="AP99">
        <v>4.5080099999999998E-2</v>
      </c>
      <c r="AQ99">
        <v>4.3541700000000003E-2</v>
      </c>
      <c r="AR99">
        <v>4.21179E-2</v>
      </c>
      <c r="AS99">
        <v>4.0796199999999998E-2</v>
      </c>
      <c r="AT99">
        <v>3.9566200000000003E-2</v>
      </c>
      <c r="AU99">
        <v>3.84187E-2</v>
      </c>
      <c r="AV99">
        <v>3.7345700000000003E-2</v>
      </c>
      <c r="AW99">
        <v>3.6340200000000003E-2</v>
      </c>
      <c r="AX99">
        <v>3.53961E-2</v>
      </c>
      <c r="AY99">
        <v>3.4507999999999997E-2</v>
      </c>
      <c r="AZ99">
        <v>3.3671E-2</v>
      </c>
      <c r="BA99">
        <v>3.2881000000000001E-2</v>
      </c>
      <c r="BB99">
        <v>3.2134000000000003E-2</v>
      </c>
      <c r="BC99">
        <v>3.1426700000000002E-2</v>
      </c>
      <c r="BD99">
        <v>3.0756100000000001E-2</v>
      </c>
      <c r="BE99">
        <v>3.0119400000000001E-2</v>
      </c>
      <c r="BF99">
        <v>2.9513999999999999E-2</v>
      </c>
      <c r="BG99">
        <v>2.8937899999999999E-2</v>
      </c>
      <c r="BH99">
        <v>2.8388900000000002E-2</v>
      </c>
      <c r="BI99">
        <v>2.78651E-2</v>
      </c>
      <c r="BJ99">
        <v>2.7365E-2</v>
      </c>
      <c r="BK99">
        <v>2.6886899999999998E-2</v>
      </c>
      <c r="BL99">
        <v>2.6429500000000002E-2</v>
      </c>
      <c r="BM99">
        <v>2.5991500000000001E-2</v>
      </c>
      <c r="BN99">
        <v>2.55716E-2</v>
      </c>
      <c r="BO99">
        <v>2.5168800000000002E-2</v>
      </c>
      <c r="BP99">
        <v>2.4781999999999998E-2</v>
      </c>
      <c r="BQ99">
        <v>2.4410500000000002E-2</v>
      </c>
      <c r="BR99">
        <v>2.40532E-2</v>
      </c>
      <c r="BS99">
        <v>2.3709399999999999E-2</v>
      </c>
      <c r="BT99">
        <v>2.3378400000000001E-2</v>
      </c>
      <c r="BU99">
        <v>2.3059400000000001E-2</v>
      </c>
      <c r="BV99">
        <v>2.2751899999999999E-2</v>
      </c>
      <c r="BW99">
        <v>2.2455300000000001E-2</v>
      </c>
      <c r="BX99">
        <v>2.2168899999999998E-2</v>
      </c>
      <c r="BY99">
        <v>2.18923E-2</v>
      </c>
      <c r="BZ99">
        <v>2.1625100000000001E-2</v>
      </c>
      <c r="CA99">
        <v>2.1366599999999999E-2</v>
      </c>
      <c r="CB99">
        <v>2.1116699999999999E-2</v>
      </c>
      <c r="CC99">
        <v>2.08747E-2</v>
      </c>
      <c r="CD99">
        <v>2.06404E-2</v>
      </c>
      <c r="CE99">
        <v>2.0413400000000002E-2</v>
      </c>
      <c r="CF99">
        <v>2.01934E-2</v>
      </c>
      <c r="CG99">
        <v>1.9980100000000001E-2</v>
      </c>
      <c r="CH99">
        <v>1.9773200000000001E-2</v>
      </c>
      <c r="CI99">
        <v>1.95724E-2</v>
      </c>
      <c r="CJ99">
        <v>1.9377399999999999E-2</v>
      </c>
      <c r="CK99">
        <v>1.91881E-2</v>
      </c>
      <c r="CM99">
        <v>68</v>
      </c>
      <c r="CN99">
        <v>69</v>
      </c>
    </row>
    <row r="100" spans="2:92" x14ac:dyDescent="0.25">
      <c r="B100" s="6">
        <f t="shared" si="24"/>
        <v>68</v>
      </c>
      <c r="C100" s="21">
        <f t="shared" si="20"/>
        <v>0</v>
      </c>
      <c r="D100" s="65">
        <f t="shared" si="25"/>
        <v>0</v>
      </c>
      <c r="E100" s="65">
        <f t="shared" si="27"/>
        <v>0</v>
      </c>
      <c r="F100" s="65">
        <f t="shared" si="28"/>
        <v>9.6</v>
      </c>
      <c r="G100" s="65">
        <f t="shared" si="26"/>
        <v>0</v>
      </c>
      <c r="H100" s="65">
        <f t="shared" si="23"/>
        <v>0</v>
      </c>
      <c r="I100" s="65">
        <f t="shared" si="16"/>
        <v>0</v>
      </c>
      <c r="J100" s="65">
        <f t="shared" si="21"/>
        <v>0</v>
      </c>
      <c r="K100" s="65">
        <f t="shared" si="22"/>
        <v>0</v>
      </c>
      <c r="L100" s="33">
        <f t="shared" si="29"/>
        <v>47999</v>
      </c>
      <c r="Q100" s="42">
        <f t="shared" si="30"/>
        <v>11.35</v>
      </c>
      <c r="R100" s="41">
        <v>1.0094582999999999</v>
      </c>
      <c r="S100" s="41">
        <v>0.50710489999999997</v>
      </c>
      <c r="T100" s="41">
        <v>0.33965869999999998</v>
      </c>
      <c r="U100" s="41">
        <v>0.25593929999999998</v>
      </c>
      <c r="V100" s="41">
        <v>0.20571059999999999</v>
      </c>
      <c r="W100">
        <v>0.1722273</v>
      </c>
      <c r="X100">
        <v>0.14831279999999999</v>
      </c>
      <c r="Y100">
        <v>0.13037869999999999</v>
      </c>
      <c r="Z100">
        <v>0.1164317</v>
      </c>
      <c r="AA100">
        <v>0.10527549999999999</v>
      </c>
      <c r="AB100">
        <v>9.6149100000000001E-2</v>
      </c>
      <c r="AC100">
        <v>8.8544999999999999E-2</v>
      </c>
      <c r="AD100">
        <v>8.2111900000000002E-2</v>
      </c>
      <c r="AE100">
        <v>7.6598899999999998E-2</v>
      </c>
      <c r="AF100">
        <v>7.1821899999999994E-2</v>
      </c>
      <c r="AG100">
        <v>6.7642999999999995E-2</v>
      </c>
      <c r="AH100">
        <v>6.3956499999999999E-2</v>
      </c>
      <c r="AI100">
        <v>6.0680499999999998E-2</v>
      </c>
      <c r="AJ100">
        <v>5.7750200000000002E-2</v>
      </c>
      <c r="AK100">
        <v>5.5113599999999999E-2</v>
      </c>
      <c r="AL100">
        <v>5.2728799999999999E-2</v>
      </c>
      <c r="AM100">
        <v>5.0561500000000002E-2</v>
      </c>
      <c r="AN100">
        <v>4.85832E-2</v>
      </c>
      <c r="AO100">
        <v>4.67705E-2</v>
      </c>
      <c r="AP100">
        <v>4.5103400000000002E-2</v>
      </c>
      <c r="AQ100">
        <v>4.3565E-2</v>
      </c>
      <c r="AR100">
        <v>4.2141199999999997E-2</v>
      </c>
      <c r="AS100">
        <v>4.0819599999999998E-2</v>
      </c>
      <c r="AT100">
        <v>3.9589699999999999E-2</v>
      </c>
      <c r="AU100">
        <v>3.8442200000000003E-2</v>
      </c>
      <c r="AV100">
        <v>3.7369199999999998E-2</v>
      </c>
      <c r="AW100">
        <v>3.6363800000000002E-2</v>
      </c>
      <c r="AX100">
        <v>3.5419699999999998E-2</v>
      </c>
      <c r="AY100">
        <v>3.4531699999999999E-2</v>
      </c>
      <c r="AZ100">
        <v>3.3694700000000001E-2</v>
      </c>
      <c r="BA100">
        <v>3.2904700000000002E-2</v>
      </c>
      <c r="BB100">
        <v>3.21578E-2</v>
      </c>
      <c r="BC100">
        <v>3.1450600000000002E-2</v>
      </c>
      <c r="BD100">
        <v>3.0779999999999998E-2</v>
      </c>
      <c r="BE100">
        <v>3.0143300000000001E-2</v>
      </c>
      <c r="BF100">
        <v>2.9537999999999998E-2</v>
      </c>
      <c r="BG100">
        <v>2.8961899999999999E-2</v>
      </c>
      <c r="BH100">
        <v>2.8413000000000001E-2</v>
      </c>
      <c r="BI100">
        <v>2.7889299999999999E-2</v>
      </c>
      <c r="BJ100">
        <v>2.7389199999999999E-2</v>
      </c>
      <c r="BK100">
        <v>2.69112E-2</v>
      </c>
      <c r="BL100">
        <v>2.64538E-2</v>
      </c>
      <c r="BM100">
        <v>2.6015799999999999E-2</v>
      </c>
      <c r="BN100">
        <v>2.5596000000000001E-2</v>
      </c>
      <c r="BO100">
        <v>2.5193199999999999E-2</v>
      </c>
      <c r="BP100">
        <v>2.4806600000000002E-2</v>
      </c>
      <c r="BQ100">
        <v>2.4434999999999998E-2</v>
      </c>
      <c r="BR100">
        <v>2.40778E-2</v>
      </c>
      <c r="BS100">
        <v>2.3734100000000001E-2</v>
      </c>
      <c r="BT100">
        <v>2.34031E-2</v>
      </c>
      <c r="BU100">
        <v>2.3084199999999999E-2</v>
      </c>
      <c r="BV100">
        <v>2.27768E-2</v>
      </c>
      <c r="BW100">
        <v>2.2480199999999999E-2</v>
      </c>
      <c r="BX100">
        <v>2.2193899999999999E-2</v>
      </c>
      <c r="BY100">
        <v>2.19174E-2</v>
      </c>
      <c r="BZ100">
        <v>2.1650200000000001E-2</v>
      </c>
      <c r="CA100">
        <v>2.1391799999999999E-2</v>
      </c>
      <c r="CB100">
        <v>2.1141900000000002E-2</v>
      </c>
      <c r="CC100">
        <v>2.0899999999999998E-2</v>
      </c>
      <c r="CD100">
        <v>2.0665699999999999E-2</v>
      </c>
      <c r="CE100">
        <v>2.04388E-2</v>
      </c>
      <c r="CF100">
        <v>2.0218900000000001E-2</v>
      </c>
      <c r="CG100">
        <v>2.0005599999999998E-2</v>
      </c>
      <c r="CH100">
        <v>1.9798799999999998E-2</v>
      </c>
      <c r="CI100">
        <v>1.9598000000000001E-2</v>
      </c>
      <c r="CJ100">
        <v>1.94031E-2</v>
      </c>
      <c r="CK100">
        <v>1.92138E-2</v>
      </c>
      <c r="CM100">
        <v>69</v>
      </c>
      <c r="CN100">
        <v>70</v>
      </c>
    </row>
    <row r="101" spans="2:92" x14ac:dyDescent="0.25">
      <c r="B101" s="6">
        <f t="shared" si="24"/>
        <v>69</v>
      </c>
      <c r="C101" s="21">
        <f t="shared" si="20"/>
        <v>0</v>
      </c>
      <c r="D101" s="65">
        <f t="shared" si="25"/>
        <v>0</v>
      </c>
      <c r="E101" s="65">
        <f t="shared" si="27"/>
        <v>0</v>
      </c>
      <c r="F101" s="65">
        <f t="shared" si="28"/>
        <v>9.6</v>
      </c>
      <c r="G101" s="65">
        <f t="shared" si="26"/>
        <v>0</v>
      </c>
      <c r="H101" s="65">
        <f t="shared" si="23"/>
        <v>0</v>
      </c>
      <c r="I101" s="65">
        <f t="shared" si="16"/>
        <v>0</v>
      </c>
      <c r="J101" s="65">
        <f t="shared" si="21"/>
        <v>0</v>
      </c>
      <c r="K101" s="65">
        <f t="shared" si="22"/>
        <v>0</v>
      </c>
      <c r="L101" s="33">
        <f t="shared" si="29"/>
        <v>48029</v>
      </c>
      <c r="Q101" s="42">
        <f t="shared" si="30"/>
        <v>11.4</v>
      </c>
      <c r="R101" s="41">
        <v>1.0095000000000001</v>
      </c>
      <c r="S101" s="41">
        <v>0.50713620000000004</v>
      </c>
      <c r="T101" s="41">
        <v>0.33968660000000001</v>
      </c>
      <c r="U101" s="41">
        <v>0.25596560000000002</v>
      </c>
      <c r="V101" s="41">
        <v>0.2057359</v>
      </c>
      <c r="W101">
        <v>0.17225199999999999</v>
      </c>
      <c r="X101">
        <v>0.148337</v>
      </c>
      <c r="Y101">
        <v>0.13040270000000001</v>
      </c>
      <c r="Z101">
        <v>0.1164554</v>
      </c>
      <c r="AA101">
        <v>0.10529910000000001</v>
      </c>
      <c r="AB101">
        <v>9.6172599999999997E-2</v>
      </c>
      <c r="AC101">
        <v>8.8568300000000003E-2</v>
      </c>
      <c r="AD101">
        <v>8.2135200000000005E-2</v>
      </c>
      <c r="AE101">
        <v>7.6622099999999999E-2</v>
      </c>
      <c r="AF101">
        <v>7.1845099999999995E-2</v>
      </c>
      <c r="AG101">
        <v>6.7666100000000007E-2</v>
      </c>
      <c r="AH101">
        <v>6.39797E-2</v>
      </c>
      <c r="AI101">
        <v>6.0703699999999999E-2</v>
      </c>
      <c r="AJ101">
        <v>5.77733E-2</v>
      </c>
      <c r="AK101">
        <v>5.5136699999999997E-2</v>
      </c>
      <c r="AL101">
        <v>5.2752E-2</v>
      </c>
      <c r="AM101">
        <v>5.0584700000000003E-2</v>
      </c>
      <c r="AN101">
        <v>4.8606499999999997E-2</v>
      </c>
      <c r="AO101">
        <v>4.6793800000000003E-2</v>
      </c>
      <c r="AP101">
        <v>4.5126699999999999E-2</v>
      </c>
      <c r="AQ101">
        <v>4.3588399999999999E-2</v>
      </c>
      <c r="AR101">
        <v>4.2164600000000003E-2</v>
      </c>
      <c r="AS101">
        <v>4.0842999999999997E-2</v>
      </c>
      <c r="AT101">
        <v>3.9613099999999998E-2</v>
      </c>
      <c r="AU101">
        <v>3.8465699999999999E-2</v>
      </c>
      <c r="AV101">
        <v>3.7392799999999997E-2</v>
      </c>
      <c r="AW101">
        <v>3.63874E-2</v>
      </c>
      <c r="AX101">
        <v>3.54434E-2</v>
      </c>
      <c r="AY101">
        <v>3.4555299999999997E-2</v>
      </c>
      <c r="AZ101">
        <v>3.3718400000000003E-2</v>
      </c>
      <c r="BA101">
        <v>3.2928499999999999E-2</v>
      </c>
      <c r="BB101">
        <v>3.2181599999999998E-2</v>
      </c>
      <c r="BC101">
        <v>3.14744E-2</v>
      </c>
      <c r="BD101">
        <v>3.0803899999999999E-2</v>
      </c>
      <c r="BE101">
        <v>3.0167300000000001E-2</v>
      </c>
      <c r="BF101">
        <v>2.9562000000000001E-2</v>
      </c>
      <c r="BG101">
        <v>2.8986000000000001E-2</v>
      </c>
      <c r="BH101">
        <v>2.84371E-2</v>
      </c>
      <c r="BI101">
        <v>2.7913500000000001E-2</v>
      </c>
      <c r="BJ101">
        <v>2.7413400000000001E-2</v>
      </c>
      <c r="BK101">
        <v>2.6935500000000001E-2</v>
      </c>
      <c r="BL101">
        <v>2.64782E-2</v>
      </c>
      <c r="BM101">
        <v>2.6040199999999999E-2</v>
      </c>
      <c r="BN101">
        <v>2.5620400000000002E-2</v>
      </c>
      <c r="BO101">
        <v>2.5217699999999999E-2</v>
      </c>
      <c r="BP101">
        <v>2.4831099999999998E-2</v>
      </c>
      <c r="BQ101">
        <v>2.4459600000000001E-2</v>
      </c>
      <c r="BR101">
        <v>2.4102499999999999E-2</v>
      </c>
      <c r="BS101">
        <v>2.37588E-2</v>
      </c>
      <c r="BT101">
        <v>2.3427900000000002E-2</v>
      </c>
      <c r="BU101">
        <v>2.31091E-2</v>
      </c>
      <c r="BV101">
        <v>2.2801700000000001E-2</v>
      </c>
      <c r="BW101">
        <v>2.25051E-2</v>
      </c>
      <c r="BX101">
        <v>2.22189E-2</v>
      </c>
      <c r="BY101">
        <v>2.1942400000000001E-2</v>
      </c>
      <c r="BZ101">
        <v>2.1675300000000002E-2</v>
      </c>
      <c r="CA101">
        <v>2.1416999999999999E-2</v>
      </c>
      <c r="CB101">
        <v>2.1167100000000001E-2</v>
      </c>
      <c r="CC101">
        <v>2.0925300000000001E-2</v>
      </c>
      <c r="CD101">
        <v>2.06911E-2</v>
      </c>
      <c r="CE101">
        <v>2.0464199999999998E-2</v>
      </c>
      <c r="CF101">
        <v>2.0244399999999999E-2</v>
      </c>
      <c r="CG101">
        <v>2.0031199999999999E-2</v>
      </c>
      <c r="CH101">
        <v>1.98243E-2</v>
      </c>
      <c r="CI101">
        <v>1.9623700000000001E-2</v>
      </c>
      <c r="CJ101">
        <v>1.94288E-2</v>
      </c>
      <c r="CK101">
        <v>1.9239599999999999E-2</v>
      </c>
      <c r="CM101">
        <v>70</v>
      </c>
      <c r="CN101">
        <v>71</v>
      </c>
    </row>
    <row r="102" spans="2:92" x14ac:dyDescent="0.25">
      <c r="B102" s="6">
        <f t="shared" si="24"/>
        <v>70</v>
      </c>
      <c r="C102" s="21">
        <f t="shared" si="20"/>
        <v>0</v>
      </c>
      <c r="D102" s="65">
        <f t="shared" si="25"/>
        <v>0</v>
      </c>
      <c r="E102" s="65">
        <f t="shared" si="27"/>
        <v>0</v>
      </c>
      <c r="F102" s="65">
        <f t="shared" si="28"/>
        <v>9.6</v>
      </c>
      <c r="G102" s="65">
        <f t="shared" si="26"/>
        <v>0</v>
      </c>
      <c r="H102" s="65">
        <f t="shared" si="23"/>
        <v>0</v>
      </c>
      <c r="I102" s="65">
        <f t="shared" si="16"/>
        <v>0</v>
      </c>
      <c r="J102" s="65">
        <f t="shared" si="21"/>
        <v>0</v>
      </c>
      <c r="K102" s="65">
        <f t="shared" si="22"/>
        <v>0</v>
      </c>
      <c r="L102" s="33">
        <f t="shared" si="29"/>
        <v>48060</v>
      </c>
      <c r="Q102" s="42">
        <f t="shared" si="30"/>
        <v>11.45</v>
      </c>
      <c r="R102" s="41">
        <v>1.0095417</v>
      </c>
      <c r="S102" s="41">
        <v>0.50716760000000005</v>
      </c>
      <c r="T102" s="41">
        <v>0.33971459999999998</v>
      </c>
      <c r="U102" s="41">
        <v>0.25599189999999999</v>
      </c>
      <c r="V102" s="41">
        <v>0.20576120000000001</v>
      </c>
      <c r="W102">
        <v>0.1722767</v>
      </c>
      <c r="X102">
        <v>0.1483613</v>
      </c>
      <c r="Y102">
        <v>0.1304266</v>
      </c>
      <c r="Z102">
        <v>0.1164791</v>
      </c>
      <c r="AA102">
        <v>0.10532270000000001</v>
      </c>
      <c r="AB102">
        <v>9.6196000000000004E-2</v>
      </c>
      <c r="AC102">
        <v>8.8591699999999995E-2</v>
      </c>
      <c r="AD102">
        <v>8.2158499999999995E-2</v>
      </c>
      <c r="AE102">
        <v>7.66453E-2</v>
      </c>
      <c r="AF102">
        <v>7.1868299999999996E-2</v>
      </c>
      <c r="AG102">
        <v>6.7689299999999994E-2</v>
      </c>
      <c r="AH102">
        <v>6.4002900000000001E-2</v>
      </c>
      <c r="AI102">
        <v>6.07269E-2</v>
      </c>
      <c r="AJ102">
        <v>5.7796500000000001E-2</v>
      </c>
      <c r="AK102">
        <v>5.5159899999999998E-2</v>
      </c>
      <c r="AL102">
        <v>5.2775200000000001E-2</v>
      </c>
      <c r="AM102">
        <v>5.0607899999999997E-2</v>
      </c>
      <c r="AN102">
        <v>4.8629699999999998E-2</v>
      </c>
      <c r="AO102">
        <v>4.6816999999999998E-2</v>
      </c>
      <c r="AP102">
        <v>4.5150000000000003E-2</v>
      </c>
      <c r="AQ102">
        <v>4.3611700000000003E-2</v>
      </c>
      <c r="AR102">
        <v>4.21879E-2</v>
      </c>
      <c r="AS102">
        <v>4.0866399999999997E-2</v>
      </c>
      <c r="AT102">
        <v>3.9636499999999998E-2</v>
      </c>
      <c r="AU102">
        <v>3.8489200000000001E-2</v>
      </c>
      <c r="AV102">
        <v>3.74163E-2</v>
      </c>
      <c r="AW102">
        <v>3.6410900000000003E-2</v>
      </c>
      <c r="AX102">
        <v>3.5466999999999999E-2</v>
      </c>
      <c r="AY102">
        <v>3.4578999999999999E-2</v>
      </c>
      <c r="AZ102">
        <v>3.37422E-2</v>
      </c>
      <c r="BA102">
        <v>3.2952200000000001E-2</v>
      </c>
      <c r="BB102">
        <v>3.2205400000000002E-2</v>
      </c>
      <c r="BC102">
        <v>3.14983E-2</v>
      </c>
      <c r="BD102">
        <v>3.0827799999999999E-2</v>
      </c>
      <c r="BE102">
        <v>3.0191200000000001E-2</v>
      </c>
      <c r="BF102">
        <v>2.9586100000000001E-2</v>
      </c>
      <c r="BG102">
        <v>2.90101E-2</v>
      </c>
      <c r="BH102">
        <v>2.8461199999999999E-2</v>
      </c>
      <c r="BI102">
        <v>2.79376E-2</v>
      </c>
      <c r="BJ102">
        <v>2.7437699999999999E-2</v>
      </c>
      <c r="BK102">
        <v>2.6959799999999999E-2</v>
      </c>
      <c r="BL102">
        <v>2.6502499999999998E-2</v>
      </c>
      <c r="BM102">
        <v>2.60646E-2</v>
      </c>
      <c r="BN102">
        <v>2.5644900000000002E-2</v>
      </c>
      <c r="BO102">
        <v>2.5242199999999999E-2</v>
      </c>
      <c r="BP102">
        <v>2.4855700000000001E-2</v>
      </c>
      <c r="BQ102">
        <v>2.4484300000000001E-2</v>
      </c>
      <c r="BR102">
        <v>2.4127200000000001E-2</v>
      </c>
      <c r="BS102">
        <v>2.3783499999999999E-2</v>
      </c>
      <c r="BT102">
        <v>2.34527E-2</v>
      </c>
      <c r="BU102">
        <v>2.3133899999999999E-2</v>
      </c>
      <c r="BV102">
        <v>2.2826599999999999E-2</v>
      </c>
      <c r="BW102">
        <v>2.2530100000000001E-2</v>
      </c>
      <c r="BX102">
        <v>2.22439E-2</v>
      </c>
      <c r="BY102">
        <v>2.1967500000000001E-2</v>
      </c>
      <c r="BZ102">
        <v>2.1700400000000002E-2</v>
      </c>
      <c r="CA102">
        <v>2.1442200000000002E-2</v>
      </c>
      <c r="CB102">
        <v>2.11924E-2</v>
      </c>
      <c r="CC102">
        <v>2.09506E-2</v>
      </c>
      <c r="CD102">
        <v>2.0716499999999999E-2</v>
      </c>
      <c r="CE102">
        <v>2.04897E-2</v>
      </c>
      <c r="CF102">
        <v>2.0269800000000001E-2</v>
      </c>
      <c r="CG102">
        <v>2.00567E-2</v>
      </c>
      <c r="CH102">
        <v>1.98499E-2</v>
      </c>
      <c r="CI102">
        <v>1.9649300000000001E-2</v>
      </c>
      <c r="CJ102">
        <v>1.94545E-2</v>
      </c>
      <c r="CK102">
        <v>1.9265399999999998E-2</v>
      </c>
      <c r="CM102">
        <v>71</v>
      </c>
      <c r="CN102">
        <v>72</v>
      </c>
    </row>
    <row r="103" spans="2:92" x14ac:dyDescent="0.25">
      <c r="B103" s="6">
        <f t="shared" si="24"/>
        <v>71</v>
      </c>
      <c r="C103" s="21">
        <f t="shared" si="20"/>
        <v>0</v>
      </c>
      <c r="D103" s="65">
        <f t="shared" si="25"/>
        <v>0</v>
      </c>
      <c r="E103" s="65">
        <f t="shared" si="27"/>
        <v>0</v>
      </c>
      <c r="F103" s="65">
        <f t="shared" si="28"/>
        <v>9.6</v>
      </c>
      <c r="G103" s="65">
        <f t="shared" si="26"/>
        <v>0</v>
      </c>
      <c r="H103" s="65">
        <f t="shared" si="23"/>
        <v>0</v>
      </c>
      <c r="I103" s="65">
        <f t="shared" si="16"/>
        <v>0</v>
      </c>
      <c r="J103" s="65">
        <f t="shared" si="21"/>
        <v>0</v>
      </c>
      <c r="K103" s="65">
        <f t="shared" si="22"/>
        <v>0</v>
      </c>
      <c r="L103" s="33">
        <f t="shared" si="29"/>
        <v>48091</v>
      </c>
      <c r="Q103" s="42">
        <f t="shared" si="30"/>
        <v>11.5</v>
      </c>
      <c r="R103" s="41">
        <v>1.0095833000000001</v>
      </c>
      <c r="S103" s="41">
        <v>0.50719890000000001</v>
      </c>
      <c r="T103" s="41">
        <v>0.3397425</v>
      </c>
      <c r="U103" s="41">
        <v>0.25601810000000003</v>
      </c>
      <c r="V103" s="41">
        <v>0.20578659999999999</v>
      </c>
      <c r="W103">
        <v>0.17230139999999999</v>
      </c>
      <c r="X103">
        <v>0.14838560000000001</v>
      </c>
      <c r="Y103">
        <v>0.1304506</v>
      </c>
      <c r="Z103">
        <v>0.11650290000000001</v>
      </c>
      <c r="AA103">
        <v>0.1053462</v>
      </c>
      <c r="AB103">
        <v>9.6219399999999997E-2</v>
      </c>
      <c r="AC103">
        <v>8.8615100000000002E-2</v>
      </c>
      <c r="AD103">
        <v>8.2181699999999996E-2</v>
      </c>
      <c r="AE103">
        <v>7.6668600000000003E-2</v>
      </c>
      <c r="AF103">
        <v>7.1891499999999997E-2</v>
      </c>
      <c r="AG103">
        <v>6.7712499999999995E-2</v>
      </c>
      <c r="AH103">
        <v>6.4026E-2</v>
      </c>
      <c r="AI103">
        <v>6.0749999999999998E-2</v>
      </c>
      <c r="AJ103">
        <v>5.7819700000000002E-2</v>
      </c>
      <c r="AK103">
        <v>5.5183099999999999E-2</v>
      </c>
      <c r="AL103">
        <v>5.2798400000000002E-2</v>
      </c>
      <c r="AM103">
        <v>5.0631099999999998E-2</v>
      </c>
      <c r="AN103">
        <v>4.8653000000000002E-2</v>
      </c>
      <c r="AO103">
        <v>4.6840300000000001E-2</v>
      </c>
      <c r="AP103">
        <v>4.51733E-2</v>
      </c>
      <c r="AQ103">
        <v>4.3635E-2</v>
      </c>
      <c r="AR103">
        <v>4.22113E-2</v>
      </c>
      <c r="AS103">
        <v>4.0889799999999997E-2</v>
      </c>
      <c r="AT103">
        <v>3.9660000000000001E-2</v>
      </c>
      <c r="AU103">
        <v>3.8512699999999997E-2</v>
      </c>
      <c r="AV103">
        <v>3.7439800000000002E-2</v>
      </c>
      <c r="AW103">
        <v>3.6434500000000002E-2</v>
      </c>
      <c r="AX103">
        <v>3.5490599999999997E-2</v>
      </c>
      <c r="AY103">
        <v>3.46027E-2</v>
      </c>
      <c r="AZ103">
        <v>3.3765900000000001E-2</v>
      </c>
      <c r="BA103">
        <v>3.2975999999999998E-2</v>
      </c>
      <c r="BB103">
        <v>3.22292E-2</v>
      </c>
      <c r="BC103">
        <v>3.15222E-2</v>
      </c>
      <c r="BD103">
        <v>3.0851699999999999E-2</v>
      </c>
      <c r="BE103">
        <v>3.0215200000000001E-2</v>
      </c>
      <c r="BF103">
        <v>2.96101E-2</v>
      </c>
      <c r="BG103">
        <v>2.90342E-2</v>
      </c>
      <c r="BH103">
        <v>2.8485400000000001E-2</v>
      </c>
      <c r="BI103">
        <v>2.7961799999999998E-2</v>
      </c>
      <c r="BJ103">
        <v>2.7461900000000001E-2</v>
      </c>
      <c r="BK103">
        <v>2.69841E-2</v>
      </c>
      <c r="BL103">
        <v>2.6526899999999999E-2</v>
      </c>
      <c r="BM103">
        <v>2.6089000000000001E-2</v>
      </c>
      <c r="BN103">
        <v>2.5669299999999999E-2</v>
      </c>
      <c r="BO103">
        <v>2.5266799999999999E-2</v>
      </c>
      <c r="BP103">
        <v>2.4880300000000001E-2</v>
      </c>
      <c r="BQ103">
        <v>2.45089E-2</v>
      </c>
      <c r="BR103">
        <v>2.4151800000000001E-2</v>
      </c>
      <c r="BS103">
        <v>2.3808300000000001E-2</v>
      </c>
      <c r="BT103">
        <v>2.3477499999999998E-2</v>
      </c>
      <c r="BU103">
        <v>2.31588E-2</v>
      </c>
      <c r="BV103">
        <v>2.28515E-2</v>
      </c>
      <c r="BW103">
        <v>2.2555100000000002E-2</v>
      </c>
      <c r="BX103">
        <v>2.2268900000000001E-2</v>
      </c>
      <c r="BY103">
        <v>2.1992600000000001E-2</v>
      </c>
      <c r="BZ103">
        <v>2.1725600000000001E-2</v>
      </c>
      <c r="CA103">
        <v>2.1467400000000001E-2</v>
      </c>
      <c r="CB103">
        <v>2.12176E-2</v>
      </c>
      <c r="CC103">
        <v>2.0975899999999999E-2</v>
      </c>
      <c r="CD103">
        <v>2.0741800000000001E-2</v>
      </c>
      <c r="CE103">
        <v>2.0515100000000001E-2</v>
      </c>
      <c r="CF103">
        <v>2.0295299999999999E-2</v>
      </c>
      <c r="CG103">
        <v>2.0082300000000001E-2</v>
      </c>
      <c r="CH103">
        <v>1.98756E-2</v>
      </c>
      <c r="CI103">
        <v>1.9675000000000002E-2</v>
      </c>
      <c r="CJ103">
        <v>1.9480299999999999E-2</v>
      </c>
      <c r="CK103">
        <v>1.9291200000000001E-2</v>
      </c>
      <c r="CM103">
        <v>72</v>
      </c>
      <c r="CN103">
        <v>73</v>
      </c>
    </row>
    <row r="104" spans="2:92" x14ac:dyDescent="0.25">
      <c r="B104" s="6">
        <f t="shared" si="24"/>
        <v>72</v>
      </c>
      <c r="C104" s="21">
        <f t="shared" si="20"/>
        <v>0</v>
      </c>
      <c r="D104" s="65">
        <f t="shared" si="25"/>
        <v>0</v>
      </c>
      <c r="E104" s="65">
        <f t="shared" si="27"/>
        <v>0</v>
      </c>
      <c r="F104" s="65">
        <f t="shared" si="28"/>
        <v>9.6</v>
      </c>
      <c r="G104" s="65">
        <f t="shared" si="26"/>
        <v>0</v>
      </c>
      <c r="H104" s="65">
        <f t="shared" si="23"/>
        <v>0</v>
      </c>
      <c r="I104" s="65">
        <f t="shared" si="16"/>
        <v>0</v>
      </c>
      <c r="J104" s="65">
        <f t="shared" si="21"/>
        <v>0</v>
      </c>
      <c r="K104" s="65">
        <f t="shared" si="22"/>
        <v>0</v>
      </c>
      <c r="L104" s="33">
        <f t="shared" si="29"/>
        <v>48121</v>
      </c>
      <c r="Q104" s="42">
        <f t="shared" si="30"/>
        <v>11.55</v>
      </c>
      <c r="R104" s="41">
        <v>1.009625</v>
      </c>
      <c r="S104" s="41">
        <v>0.50723030000000002</v>
      </c>
      <c r="T104" s="41">
        <v>0.33977049999999998</v>
      </c>
      <c r="U104" s="41">
        <v>0.25604440000000001</v>
      </c>
      <c r="V104" s="41">
        <v>0.20581189999999999</v>
      </c>
      <c r="W104">
        <v>0.17232610000000001</v>
      </c>
      <c r="X104">
        <v>0.14840980000000001</v>
      </c>
      <c r="Y104">
        <v>0.1304746</v>
      </c>
      <c r="Z104">
        <v>0.11652659999999999</v>
      </c>
      <c r="AA104">
        <v>0.1053698</v>
      </c>
      <c r="AB104">
        <v>9.6242900000000006E-2</v>
      </c>
      <c r="AC104">
        <v>8.8638400000000006E-2</v>
      </c>
      <c r="AD104">
        <v>8.2205E-2</v>
      </c>
      <c r="AE104">
        <v>7.6691800000000004E-2</v>
      </c>
      <c r="AF104">
        <v>7.1914699999999998E-2</v>
      </c>
      <c r="AG104">
        <v>6.7735699999999996E-2</v>
      </c>
      <c r="AH104">
        <v>6.4049200000000001E-2</v>
      </c>
      <c r="AI104">
        <v>6.0773199999999999E-2</v>
      </c>
      <c r="AJ104">
        <v>5.7842900000000003E-2</v>
      </c>
      <c r="AK104">
        <v>5.52063E-2</v>
      </c>
      <c r="AL104">
        <v>5.2821600000000003E-2</v>
      </c>
      <c r="AM104">
        <v>5.0654400000000002E-2</v>
      </c>
      <c r="AN104">
        <v>4.8676200000000003E-2</v>
      </c>
      <c r="AO104">
        <v>4.6863599999999998E-2</v>
      </c>
      <c r="AP104">
        <v>4.5196600000000003E-2</v>
      </c>
      <c r="AQ104">
        <v>4.36584E-2</v>
      </c>
      <c r="AR104">
        <v>4.22347E-2</v>
      </c>
      <c r="AS104">
        <v>4.09133E-2</v>
      </c>
      <c r="AT104">
        <v>3.9683499999999997E-2</v>
      </c>
      <c r="AU104">
        <v>3.85362E-2</v>
      </c>
      <c r="AV104">
        <v>3.7463400000000001E-2</v>
      </c>
      <c r="AW104">
        <v>3.64581E-2</v>
      </c>
      <c r="AX104">
        <v>3.5514299999999999E-2</v>
      </c>
      <c r="AY104">
        <v>3.4626299999999999E-2</v>
      </c>
      <c r="AZ104">
        <v>3.3789600000000003E-2</v>
      </c>
      <c r="BA104">
        <v>3.2999800000000003E-2</v>
      </c>
      <c r="BB104">
        <v>3.22531E-2</v>
      </c>
      <c r="BC104">
        <v>3.1545999999999998E-2</v>
      </c>
      <c r="BD104">
        <v>3.0875699999999999E-2</v>
      </c>
      <c r="BE104">
        <v>3.0239200000000001E-2</v>
      </c>
      <c r="BF104">
        <v>2.96341E-2</v>
      </c>
      <c r="BG104">
        <v>2.9058199999999999E-2</v>
      </c>
      <c r="BH104">
        <v>2.85095E-2</v>
      </c>
      <c r="BI104">
        <v>2.7986E-2</v>
      </c>
      <c r="BJ104">
        <v>2.7486199999999999E-2</v>
      </c>
      <c r="BK104">
        <v>2.7008399999999998E-2</v>
      </c>
      <c r="BL104">
        <v>2.65512E-2</v>
      </c>
      <c r="BM104">
        <v>2.6113399999999998E-2</v>
      </c>
      <c r="BN104">
        <v>2.5693799999999999E-2</v>
      </c>
      <c r="BO104">
        <v>2.5291299999999999E-2</v>
      </c>
      <c r="BP104">
        <v>2.4904800000000001E-2</v>
      </c>
      <c r="BQ104">
        <v>2.4533599999999999E-2</v>
      </c>
      <c r="BR104">
        <v>2.41765E-2</v>
      </c>
      <c r="BS104">
        <v>2.3833E-2</v>
      </c>
      <c r="BT104">
        <v>2.35023E-2</v>
      </c>
      <c r="BU104">
        <v>2.3183599999999999E-2</v>
      </c>
      <c r="BV104">
        <v>2.2876400000000002E-2</v>
      </c>
      <c r="BW104">
        <v>2.2580099999999999E-2</v>
      </c>
      <c r="BX104">
        <v>2.2294000000000001E-2</v>
      </c>
      <c r="BY104">
        <v>2.2017700000000001E-2</v>
      </c>
      <c r="BZ104">
        <v>2.1750700000000001E-2</v>
      </c>
      <c r="CA104">
        <v>2.1492600000000001E-2</v>
      </c>
      <c r="CB104">
        <v>2.1242899999999999E-2</v>
      </c>
      <c r="CC104">
        <v>2.1001200000000001E-2</v>
      </c>
      <c r="CD104">
        <v>2.07672E-2</v>
      </c>
      <c r="CE104">
        <v>2.0540599999999999E-2</v>
      </c>
      <c r="CF104">
        <v>2.0320899999999999E-2</v>
      </c>
      <c r="CG104">
        <v>2.0107799999999999E-2</v>
      </c>
      <c r="CH104">
        <v>1.9901200000000001E-2</v>
      </c>
      <c r="CI104">
        <v>1.9700700000000002E-2</v>
      </c>
      <c r="CJ104">
        <v>1.9505999999999999E-2</v>
      </c>
      <c r="CK104">
        <v>1.9317000000000001E-2</v>
      </c>
    </row>
    <row r="105" spans="2:92" ht="13.8" thickBot="1" x14ac:dyDescent="0.3">
      <c r="B105" s="6"/>
      <c r="C105" s="6"/>
      <c r="D105" s="65"/>
      <c r="E105" s="66">
        <f>SUM(E33:E104)</f>
        <v>0</v>
      </c>
      <c r="F105" s="65"/>
      <c r="G105" s="66">
        <f>SUM(G33:G104)</f>
        <v>0</v>
      </c>
      <c r="H105" s="66">
        <f>SUM(H33:H104)</f>
        <v>0</v>
      </c>
      <c r="I105" s="65"/>
      <c r="J105" s="65"/>
      <c r="K105" s="65"/>
      <c r="Q105" s="42">
        <f t="shared" si="30"/>
        <v>11.6</v>
      </c>
      <c r="R105" s="41">
        <v>1.0096666999999999</v>
      </c>
      <c r="S105" s="41">
        <v>0.50726159999999998</v>
      </c>
      <c r="T105" s="41">
        <v>0.3397984</v>
      </c>
      <c r="U105" s="41">
        <v>0.25607069999999998</v>
      </c>
      <c r="V105" s="41">
        <v>0.2058372</v>
      </c>
      <c r="W105">
        <v>0.1723508</v>
      </c>
      <c r="X105">
        <v>0.14843410000000001</v>
      </c>
      <c r="Y105">
        <v>0.13049849999999999</v>
      </c>
      <c r="Z105">
        <v>0.1165504</v>
      </c>
      <c r="AA105">
        <v>0.1053934</v>
      </c>
      <c r="AB105">
        <v>9.6266299999999999E-2</v>
      </c>
      <c r="AC105">
        <v>8.8661799999999999E-2</v>
      </c>
      <c r="AD105">
        <v>8.2228300000000004E-2</v>
      </c>
      <c r="AE105">
        <v>7.6715099999999994E-2</v>
      </c>
      <c r="AF105">
        <v>7.1937899999999999E-2</v>
      </c>
      <c r="AG105">
        <v>6.7758899999999997E-2</v>
      </c>
      <c r="AH105">
        <v>6.4072400000000002E-2</v>
      </c>
      <c r="AI105">
        <v>6.07964E-2</v>
      </c>
      <c r="AJ105">
        <v>5.7866099999999997E-2</v>
      </c>
      <c r="AK105">
        <v>5.5229500000000001E-2</v>
      </c>
      <c r="AL105">
        <v>5.2844799999999997E-2</v>
      </c>
      <c r="AM105">
        <v>5.0677600000000003E-2</v>
      </c>
      <c r="AN105">
        <v>4.86995E-2</v>
      </c>
      <c r="AO105">
        <v>4.6886900000000002E-2</v>
      </c>
      <c r="AP105">
        <v>4.52199E-2</v>
      </c>
      <c r="AQ105">
        <v>4.36818E-2</v>
      </c>
      <c r="AR105">
        <v>4.22581E-2</v>
      </c>
      <c r="AS105">
        <v>4.0936699999999999E-2</v>
      </c>
      <c r="AT105">
        <v>3.9706900000000003E-2</v>
      </c>
      <c r="AU105">
        <v>3.8559700000000002E-2</v>
      </c>
      <c r="AV105">
        <v>3.7486899999999997E-2</v>
      </c>
      <c r="AW105">
        <v>3.6481699999999999E-2</v>
      </c>
      <c r="AX105">
        <v>3.5537899999999997E-2</v>
      </c>
      <c r="AY105">
        <v>3.465E-2</v>
      </c>
      <c r="AZ105">
        <v>3.38134E-2</v>
      </c>
      <c r="BA105">
        <v>3.30236E-2</v>
      </c>
      <c r="BB105">
        <v>3.2276899999999997E-2</v>
      </c>
      <c r="BC105">
        <v>3.1569899999999998E-2</v>
      </c>
      <c r="BD105">
        <v>3.0899599999999999E-2</v>
      </c>
      <c r="BE105">
        <v>3.0263200000000001E-2</v>
      </c>
      <c r="BF105">
        <v>2.9658199999999999E-2</v>
      </c>
      <c r="BG105">
        <v>2.9082400000000001E-2</v>
      </c>
      <c r="BH105">
        <v>2.8533699999999999E-2</v>
      </c>
      <c r="BI105">
        <v>2.8010199999999999E-2</v>
      </c>
      <c r="BJ105">
        <v>2.7510400000000001E-2</v>
      </c>
      <c r="BK105">
        <v>2.70327E-2</v>
      </c>
      <c r="BL105">
        <v>2.6575600000000001E-2</v>
      </c>
      <c r="BM105">
        <v>2.6137899999999999E-2</v>
      </c>
      <c r="BN105">
        <v>2.5718299999999999E-2</v>
      </c>
      <c r="BO105">
        <v>2.5315799999999999E-2</v>
      </c>
      <c r="BP105">
        <v>2.49295E-2</v>
      </c>
      <c r="BQ105">
        <v>2.4558199999999999E-2</v>
      </c>
      <c r="BR105">
        <v>2.4201299999999999E-2</v>
      </c>
      <c r="BS105">
        <v>2.3857799999999998E-2</v>
      </c>
      <c r="BT105">
        <v>2.3527099999999999E-2</v>
      </c>
      <c r="BU105">
        <v>2.32085E-2</v>
      </c>
      <c r="BV105">
        <v>2.2901399999999999E-2</v>
      </c>
      <c r="BW105">
        <v>2.2605099999999999E-2</v>
      </c>
      <c r="BX105">
        <v>2.2319100000000001E-2</v>
      </c>
      <c r="BY105">
        <v>2.2042800000000001E-2</v>
      </c>
      <c r="BZ105">
        <v>2.1775900000000001E-2</v>
      </c>
      <c r="CA105">
        <v>2.15179E-2</v>
      </c>
      <c r="CB105">
        <v>2.1268200000000001E-2</v>
      </c>
      <c r="CC105">
        <v>2.1026599999999999E-2</v>
      </c>
      <c r="CD105">
        <v>2.0792700000000001E-2</v>
      </c>
      <c r="CE105">
        <v>2.0566000000000001E-2</v>
      </c>
      <c r="CF105">
        <v>2.0346400000000001E-2</v>
      </c>
      <c r="CG105">
        <v>2.0133399999999999E-2</v>
      </c>
      <c r="CH105">
        <v>1.9926900000000001E-2</v>
      </c>
      <c r="CI105">
        <v>1.9726400000000002E-2</v>
      </c>
      <c r="CJ105">
        <v>1.9531799999999998E-2</v>
      </c>
      <c r="CK105">
        <v>1.93428E-2</v>
      </c>
    </row>
    <row r="106" spans="2:92" ht="14.4" thickTop="1" thickBot="1" x14ac:dyDescent="0.3">
      <c r="B106" s="6"/>
      <c r="C106" s="6"/>
      <c r="D106" s="65"/>
      <c r="E106" s="65"/>
      <c r="F106" s="65"/>
      <c r="G106" s="65"/>
      <c r="H106" s="65"/>
      <c r="I106" s="65"/>
      <c r="J106" s="65"/>
      <c r="K106" s="65"/>
      <c r="Q106" s="42"/>
      <c r="R106" s="41"/>
      <c r="S106" s="41"/>
      <c r="T106" s="41"/>
      <c r="U106" s="41"/>
      <c r="V106" s="41"/>
    </row>
    <row r="107" spans="2:92" ht="13.8" thickBot="1" x14ac:dyDescent="0.3">
      <c r="C107" s="18" t="s">
        <v>21</v>
      </c>
      <c r="D107" s="14"/>
      <c r="E107" s="15">
        <f>SUM(E105:G105)</f>
        <v>0</v>
      </c>
      <c r="J107" s="7"/>
    </row>
  </sheetData>
  <mergeCells count="14">
    <mergeCell ref="B23:C23"/>
    <mergeCell ref="B18:D18"/>
    <mergeCell ref="B19:D19"/>
    <mergeCell ref="B20:D20"/>
    <mergeCell ref="B21:D21"/>
    <mergeCell ref="B17:D17"/>
    <mergeCell ref="B22:D22"/>
    <mergeCell ref="H8:K8"/>
    <mergeCell ref="H14:K14"/>
    <mergeCell ref="B5:K5"/>
    <mergeCell ref="B8:D8"/>
    <mergeCell ref="B9:D9"/>
    <mergeCell ref="B15:D16"/>
    <mergeCell ref="B11:D11"/>
  </mergeCells>
  <phoneticPr fontId="5" type="noConversion"/>
  <pageMargins left="0.59055118110236227" right="0" top="0" bottom="0" header="0" footer="0"/>
  <pageSetup paperSize="9" scale="5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topLeftCell="A13" workbookViewId="0">
      <selection activeCell="B9" sqref="B9"/>
    </sheetView>
  </sheetViews>
  <sheetFormatPr defaultRowHeight="13.2" x14ac:dyDescent="0.25"/>
  <sheetData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workbookViewId="0"/>
  </sheetViews>
  <sheetFormatPr defaultRowHeight="13.2" x14ac:dyDescent="0.25"/>
  <sheetData/>
  <phoneticPr fontId="5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Stellenbosch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Information Technology</dc:creator>
  <cp:lastModifiedBy>Langford, Lelanie [llang@sun.ac.za]</cp:lastModifiedBy>
  <cp:lastPrinted>2025-12-01T08:22:44Z</cp:lastPrinted>
  <dcterms:created xsi:type="dcterms:W3CDTF">2007-01-11T12:14:53Z</dcterms:created>
  <dcterms:modified xsi:type="dcterms:W3CDTF">2025-12-04T11:29:49Z</dcterms:modified>
</cp:coreProperties>
</file>